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ZSZKEa3" sheetId="1" r:id="rId1"/>
    <sheet name="Éremtáblázat A4" sheetId="2" r:id="rId2"/>
  </sheets>
  <definedNames>
    <definedName name="_xlnm.Print_Titles" localSheetId="1">'Éremtáblázat A4'!$1:$1</definedName>
    <definedName name="_xlnm.Print_Titles" localSheetId="0">'SZSZKEa3'!$A:$F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<sst xmlns="http://schemas.openxmlformats.org/spreadsheetml/2006/main" count="1038" uniqueCount="244">
  <si>
    <t>Haiszer Ákos</t>
  </si>
  <si>
    <t>Liska Gergely</t>
  </si>
  <si>
    <t>Szilágyi Döme</t>
  </si>
  <si>
    <t>ifi csapat</t>
  </si>
  <si>
    <t>ifi egyéni</t>
  </si>
  <si>
    <t>serdülő egyéni</t>
  </si>
  <si>
    <t xml:space="preserve"> </t>
  </si>
  <si>
    <t>csapat</t>
  </si>
  <si>
    <t>Melitta Kupa</t>
  </si>
  <si>
    <t>összetett</t>
  </si>
  <si>
    <t>időfutam</t>
  </si>
  <si>
    <t>országúti</t>
  </si>
  <si>
    <t>prológ</t>
  </si>
  <si>
    <t>Szigetköz Kupa</t>
  </si>
  <si>
    <t>Potyka Kupa</t>
  </si>
  <si>
    <t>Süvegcukor Kupa</t>
  </si>
  <si>
    <t>kritérium</t>
  </si>
  <si>
    <t>Hobby Gemenc Kupa</t>
  </si>
  <si>
    <t>200 m</t>
  </si>
  <si>
    <t>sprint</t>
  </si>
  <si>
    <t>omnium</t>
  </si>
  <si>
    <t>Schneider Gábor</t>
  </si>
  <si>
    <t>Nyisztor Árpád</t>
  </si>
  <si>
    <t>Miszlai Zoltán</t>
  </si>
  <si>
    <t>Kiss Gábor</t>
  </si>
  <si>
    <t>Tóth Brigitta</t>
  </si>
  <si>
    <t>Bognár Péter</t>
  </si>
  <si>
    <t>Polónyi István</t>
  </si>
  <si>
    <t>Daróczi Zsolt</t>
  </si>
  <si>
    <t>Iszkádi Tamás</t>
  </si>
  <si>
    <t>Tóth Dániel</t>
  </si>
  <si>
    <t>Dévai Dániel</t>
  </si>
  <si>
    <t>Rausch Ádám</t>
  </si>
  <si>
    <t>Rábel Gábor</t>
  </si>
  <si>
    <t>Bánsági László</t>
  </si>
  <si>
    <t>Koch Judit</t>
  </si>
  <si>
    <t>Kavalkó Kitti</t>
  </si>
  <si>
    <t>Rausch Barna</t>
  </si>
  <si>
    <t>Támer Kolos</t>
  </si>
  <si>
    <t>Bischof Bálint</t>
  </si>
  <si>
    <t>Bischof Tamás</t>
  </si>
  <si>
    <t>Kanász Olivér</t>
  </si>
  <si>
    <t>Sulák Viktor</t>
  </si>
  <si>
    <t>Fenyvesi Bence</t>
  </si>
  <si>
    <t>felnőtt</t>
  </si>
  <si>
    <t>ifjúsági férfi</t>
  </si>
  <si>
    <t>ifjúsági női</t>
  </si>
  <si>
    <t>serdülő férfi</t>
  </si>
  <si>
    <t>haladó férfi</t>
  </si>
  <si>
    <t>haladó női</t>
  </si>
  <si>
    <t>kezdő férfi</t>
  </si>
  <si>
    <t>II. Húsvét Kupa</t>
  </si>
  <si>
    <t>Salgótarján</t>
  </si>
  <si>
    <t>Verseny</t>
  </si>
  <si>
    <t>Pécs</t>
  </si>
  <si>
    <t>Tamási</t>
  </si>
  <si>
    <t>Szekszárd</t>
  </si>
  <si>
    <t>amatőr felnőtt</t>
  </si>
  <si>
    <t>Országos évadnyitó verseny</t>
  </si>
  <si>
    <t>Dány</t>
  </si>
  <si>
    <t>Kiss Péter</t>
  </si>
  <si>
    <t>Dunakeszi</t>
  </si>
  <si>
    <t>KSI Kupa kritérium verseny</t>
  </si>
  <si>
    <t>KSI Kupa hegyi verseny</t>
  </si>
  <si>
    <t>Budapest</t>
  </si>
  <si>
    <t>Gyöngyös</t>
  </si>
  <si>
    <t>Magyar Köztársaság Hegyi Bajnoksága</t>
  </si>
  <si>
    <t>Magyar Köztársaság Terep Bajnoksága</t>
  </si>
  <si>
    <t>Tolna megye Hegyi Bajnoksága</t>
  </si>
  <si>
    <t>Tolna megye Országúti Bajnoksága</t>
  </si>
  <si>
    <t>Hőgyész</t>
  </si>
  <si>
    <t>Radler Kupa</t>
  </si>
  <si>
    <t>Tolna megyei Diákolimpia döntő</t>
  </si>
  <si>
    <t>II.kcs. férfi</t>
  </si>
  <si>
    <t>III.kcs. férfi</t>
  </si>
  <si>
    <t>IV.kcs. férfi</t>
  </si>
  <si>
    <t>V.kcs. férfi</t>
  </si>
  <si>
    <t>III.kcs. női</t>
  </si>
  <si>
    <t>Patai István</t>
  </si>
  <si>
    <t>IV.kcs. női</t>
  </si>
  <si>
    <t>VI.kcs. női</t>
  </si>
  <si>
    <t>U19</t>
  </si>
  <si>
    <t>U17</t>
  </si>
  <si>
    <t>U15</t>
  </si>
  <si>
    <t>elit</t>
  </si>
  <si>
    <t>WU19</t>
  </si>
  <si>
    <t>WU15</t>
  </si>
  <si>
    <t>U13</t>
  </si>
  <si>
    <t>Balázs Tibor</t>
  </si>
  <si>
    <t>I. MKSZSZ Nagydíja</t>
  </si>
  <si>
    <t>2002.05.15-17.</t>
  </si>
  <si>
    <t>Mogyoród-Gyömrő</t>
  </si>
  <si>
    <t>Pécsi Kupa 1.forduló</t>
  </si>
  <si>
    <t>Kerékpáros Diákolimpia Országos Döntő</t>
  </si>
  <si>
    <t>Orfű</t>
  </si>
  <si>
    <t>2002.05.31-06.01</t>
  </si>
  <si>
    <t>Kerékpáros Diákolimpia BMX Országos Döntő</t>
  </si>
  <si>
    <t>Mosonmagyaróvár</t>
  </si>
  <si>
    <t>2002.06.08-09</t>
  </si>
  <si>
    <t>Pécsi Kupa 2.forduló</t>
  </si>
  <si>
    <t>Harkány</t>
  </si>
  <si>
    <t>h</t>
  </si>
  <si>
    <t>Jugoszláv utánpótlás bajnokság</t>
  </si>
  <si>
    <t>Loznica</t>
  </si>
  <si>
    <t>2002.06.15-16.</t>
  </si>
  <si>
    <t>hegyi</t>
  </si>
  <si>
    <t>Pellérd</t>
  </si>
  <si>
    <t>terep</t>
  </si>
  <si>
    <t>korcsoport</t>
  </si>
  <si>
    <t>típus</t>
  </si>
  <si>
    <t>Szolnok</t>
  </si>
  <si>
    <t>amatőr ifi</t>
  </si>
  <si>
    <t>Fuksz Tamás</t>
  </si>
  <si>
    <t>SZSZKE csapat</t>
  </si>
  <si>
    <t>2*</t>
  </si>
  <si>
    <t>1*</t>
  </si>
  <si>
    <t>Pécsi Kupa 3. forduló</t>
  </si>
  <si>
    <t>Bóly</t>
  </si>
  <si>
    <t>km</t>
  </si>
  <si>
    <t>táv</t>
  </si>
  <si>
    <t>női</t>
  </si>
  <si>
    <t>amatőr férfi</t>
  </si>
  <si>
    <t>nők</t>
  </si>
  <si>
    <t>Wiedemann Péter</t>
  </si>
  <si>
    <t>Pécsi Kupa 4. forduló</t>
  </si>
  <si>
    <t>2002.07.10-11.</t>
  </si>
  <si>
    <t>2002.07.05-06.</t>
  </si>
  <si>
    <t>500 m</t>
  </si>
  <si>
    <t>2000 m</t>
  </si>
  <si>
    <t>pálya</t>
  </si>
  <si>
    <t>pálya - sprint</t>
  </si>
  <si>
    <t>pálya - olimpiai páros</t>
  </si>
  <si>
    <t>2 kör</t>
  </si>
  <si>
    <t>20 kör</t>
  </si>
  <si>
    <t>pálya - pontvers.</t>
  </si>
  <si>
    <t>1000 m</t>
  </si>
  <si>
    <t>3000 m</t>
  </si>
  <si>
    <t>3 kör</t>
  </si>
  <si>
    <t>50 kör</t>
  </si>
  <si>
    <t>pálya - olimpiai hármas</t>
  </si>
  <si>
    <t>Magyar Köztársaság Utánpótlás Pálya Bajnoksága</t>
  </si>
  <si>
    <t>IV. Vasló Kupa Nemzetközi Pályaverseny</t>
  </si>
  <si>
    <t>7 kör</t>
  </si>
  <si>
    <t>Pécsi Kupa 5. forduló</t>
  </si>
  <si>
    <t>Abaliget</t>
  </si>
  <si>
    <t>Tolna megyei Időfutam Bajnokság</t>
  </si>
  <si>
    <t>Bölcske</t>
  </si>
  <si>
    <t>felnőtt férfi</t>
  </si>
  <si>
    <t>Bischof Gabriella</t>
  </si>
  <si>
    <t>b</t>
  </si>
  <si>
    <t>k</t>
  </si>
  <si>
    <t>f</t>
  </si>
  <si>
    <t>-</t>
  </si>
  <si>
    <t>pálya - olasz csapat</t>
  </si>
  <si>
    <t>pálya - üldöző csapat</t>
  </si>
  <si>
    <t>pálya - rr</t>
  </si>
  <si>
    <t>pálya - ár</t>
  </si>
  <si>
    <t>2002.08.02-04.</t>
  </si>
  <si>
    <t>2002.08.04-05.</t>
  </si>
  <si>
    <t>pálya - üv</t>
  </si>
  <si>
    <t>serdülő női</t>
  </si>
  <si>
    <t>Magyar Köztársaság Utánpótlás Országúti Bajnoksága</t>
  </si>
  <si>
    <t>Magyar Köztársaság Páros Időfutam bajnoksága</t>
  </si>
  <si>
    <t>Andornaktálya - Eger</t>
  </si>
  <si>
    <t>Tolna megye Pálya Bajnoksága</t>
  </si>
  <si>
    <t>5 kör</t>
  </si>
  <si>
    <t>2 fős olasz csapat</t>
  </si>
  <si>
    <t>4 fős olasz csapat</t>
  </si>
  <si>
    <t>4 kör</t>
  </si>
  <si>
    <t>Bischof Abdrea</t>
  </si>
  <si>
    <t>Pécsi Kupa 6. forduló</t>
  </si>
  <si>
    <t>Bükkösd</t>
  </si>
  <si>
    <t>Tolna megyei Kritérium Bajnokság</t>
  </si>
  <si>
    <t>Iszkádi Nikolett</t>
  </si>
  <si>
    <t>WU17</t>
  </si>
  <si>
    <t>Pécsi Kupa 7. forduló</t>
  </si>
  <si>
    <t>Szigetvár</t>
  </si>
  <si>
    <t>Magyar Köztársaság Utánpótlás Időfutam Bajnoksága</t>
  </si>
  <si>
    <t>Hosszúpályi</t>
  </si>
  <si>
    <t>16-40 férfi</t>
  </si>
  <si>
    <t>XIV. Tamási Nemzetközi Kerékpáros Napok</t>
  </si>
  <si>
    <t>2002.08.29-31.</t>
  </si>
  <si>
    <t>4000 m</t>
  </si>
  <si>
    <t>felnőtt női</t>
  </si>
  <si>
    <t>10 körös hajrá</t>
  </si>
  <si>
    <t>Pécsi Kupa 8. forduló</t>
  </si>
  <si>
    <t>Komló</t>
  </si>
  <si>
    <t>Magyar Köztársaság Felnőtt Bajnoksága</t>
  </si>
  <si>
    <t>&gt;6</t>
  </si>
  <si>
    <t>ebből OB</t>
  </si>
  <si>
    <t>egyéb helyezés</t>
  </si>
  <si>
    <t>Bischof Andrea</t>
  </si>
  <si>
    <r>
      <t>1.</t>
    </r>
    <r>
      <rPr>
        <sz val="10"/>
        <rFont val="Arial"/>
        <family val="0"/>
      </rPr>
      <t xml:space="preserve"> helyezés</t>
    </r>
  </si>
  <si>
    <r>
      <t>2.</t>
    </r>
    <r>
      <rPr>
        <sz val="10"/>
        <rFont val="Arial"/>
        <family val="0"/>
      </rPr>
      <t xml:space="preserve"> helyezés</t>
    </r>
  </si>
  <si>
    <r>
      <t>3.</t>
    </r>
    <r>
      <rPr>
        <sz val="10"/>
        <rFont val="Arial"/>
        <family val="0"/>
      </rPr>
      <t xml:space="preserve"> helyezés</t>
    </r>
  </si>
  <si>
    <r>
      <t xml:space="preserve">ebből </t>
    </r>
    <r>
      <rPr>
        <b/>
        <sz val="10"/>
        <rFont val="Arial"/>
        <family val="2"/>
      </rPr>
      <t>OB</t>
    </r>
  </si>
  <si>
    <r>
      <t>4.</t>
    </r>
    <r>
      <rPr>
        <sz val="10"/>
        <rFont val="Arial"/>
        <family val="0"/>
      </rPr>
      <t xml:space="preserve"> helyezés</t>
    </r>
  </si>
  <si>
    <r>
      <t>5.</t>
    </r>
    <r>
      <rPr>
        <sz val="10"/>
        <rFont val="Arial"/>
        <family val="0"/>
      </rPr>
      <t xml:space="preserve"> helyezés</t>
    </r>
  </si>
  <si>
    <r>
      <t>6.</t>
    </r>
    <r>
      <rPr>
        <sz val="10"/>
        <rFont val="Arial"/>
        <family val="0"/>
      </rPr>
      <t xml:space="preserve"> helyezés</t>
    </r>
  </si>
  <si>
    <t>Összes pont:</t>
  </si>
  <si>
    <r>
      <t xml:space="preserve">Öszesített pont   </t>
    </r>
    <r>
      <rPr>
        <sz val="10"/>
        <rFont val="Arial"/>
        <family val="0"/>
      </rPr>
      <t>(7-5-4-3-2-1)</t>
    </r>
  </si>
  <si>
    <t>XII. Paksi Nagydíj</t>
  </si>
  <si>
    <t>Paks</t>
  </si>
  <si>
    <t>amatőr nők</t>
  </si>
  <si>
    <t>igazolt nők</t>
  </si>
  <si>
    <t>igazolt fiú U20</t>
  </si>
  <si>
    <t>igazolt fiú</t>
  </si>
  <si>
    <t>amatőr</t>
  </si>
  <si>
    <t>Magyar Köztársaság Kritérium Bajnoksága</t>
  </si>
  <si>
    <t>Pestszentlőrinc</t>
  </si>
  <si>
    <t>Pécsi Napok</t>
  </si>
  <si>
    <t>14 év alatti nők</t>
  </si>
  <si>
    <t>14 év alatti fiúk</t>
  </si>
  <si>
    <t>Pécsi Kupa 9. forduló</t>
  </si>
  <si>
    <t>Mohács</t>
  </si>
  <si>
    <t>Pécsi Kupa 10. forduló</t>
  </si>
  <si>
    <t>Bicsérd-Zók</t>
  </si>
  <si>
    <t>Pécsi Kupa összetett</t>
  </si>
  <si>
    <t>Kétszekér fogadó</t>
  </si>
  <si>
    <t>Kozármislény</t>
  </si>
  <si>
    <t>Mecsek Maraton</t>
  </si>
  <si>
    <t>Miénk a Hungaroring</t>
  </si>
  <si>
    <t>Mogyoród</t>
  </si>
  <si>
    <t>Tolna megyei terep bajnokság</t>
  </si>
  <si>
    <t>1. hely</t>
  </si>
  <si>
    <t>2. hely</t>
  </si>
  <si>
    <t>3. hely</t>
  </si>
  <si>
    <t>4. hely</t>
  </si>
  <si>
    <t>5. hely</t>
  </si>
  <si>
    <t>6. hely</t>
  </si>
  <si>
    <t>&gt;6. hely</t>
  </si>
  <si>
    <t>össz:</t>
  </si>
  <si>
    <t>16-40 év férfi</t>
  </si>
  <si>
    <t>40-50 év férfi</t>
  </si>
  <si>
    <t>14-16 év férfi</t>
  </si>
  <si>
    <t>14 év alatti férfi</t>
  </si>
  <si>
    <t>92 utáni lányok</t>
  </si>
  <si>
    <t>92 utáni fiúk</t>
  </si>
  <si>
    <t>kezdő női</t>
  </si>
  <si>
    <t>amatőr női</t>
  </si>
  <si>
    <t>amatőr férfi &gt;20</t>
  </si>
  <si>
    <t>amatőr férfi &lt;20</t>
  </si>
  <si>
    <t>13-16 férfi</t>
  </si>
  <si>
    <t>igazolt férfi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</si>
</sst>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justify" textRotation="255"/>
    </xf>
    <xf numFmtId="0" fontId="1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justify" textRotation="255"/>
    </xf>
    <xf numFmtId="0" fontId="1" fillId="4" borderId="0" xfId="0" applyFont="1" applyFill="1" applyBorder="1" applyAlignment="1">
      <alignment horizontal="center" vertical="justify" textRotation="255"/>
    </xf>
    <xf numFmtId="0" fontId="1" fillId="2" borderId="0" xfId="0" applyFont="1" applyFill="1" applyBorder="1" applyAlignment="1">
      <alignment horizontal="center" vertical="justify" textRotation="255"/>
    </xf>
    <xf numFmtId="0" fontId="0" fillId="6" borderId="0" xfId="0" applyFill="1" applyBorder="1" applyAlignment="1">
      <alignment horizontal="center" textRotation="255"/>
    </xf>
    <xf numFmtId="0" fontId="0" fillId="7" borderId="0" xfId="0" applyFill="1" applyBorder="1" applyAlignment="1">
      <alignment horizontal="center" textRotation="255"/>
    </xf>
    <xf numFmtId="0" fontId="0" fillId="8" borderId="0" xfId="0" applyFill="1" applyBorder="1" applyAlignment="1">
      <alignment horizontal="center" textRotation="255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Relationship Id="rId3" Type="http://schemas.openxmlformats.org/officeDocument/2006/relationships/image" Target="../media/image27.jpeg" /><Relationship Id="rId4" Type="http://schemas.openxmlformats.org/officeDocument/2006/relationships/image" Target="../media/image28.jpeg" /><Relationship Id="rId5" Type="http://schemas.openxmlformats.org/officeDocument/2006/relationships/image" Target="../media/image1.jpeg" /><Relationship Id="rId6" Type="http://schemas.openxmlformats.org/officeDocument/2006/relationships/image" Target="../media/image29.jpeg" /><Relationship Id="rId7" Type="http://schemas.openxmlformats.org/officeDocument/2006/relationships/image" Target="../media/image2.jpeg" /><Relationship Id="rId8" Type="http://schemas.openxmlformats.org/officeDocument/2006/relationships/image" Target="../media/image3.jpeg" /><Relationship Id="rId9" Type="http://schemas.openxmlformats.org/officeDocument/2006/relationships/image" Target="../media/image4.jpeg" /><Relationship Id="rId10" Type="http://schemas.openxmlformats.org/officeDocument/2006/relationships/image" Target="../media/image5.jpeg" /><Relationship Id="rId11" Type="http://schemas.openxmlformats.org/officeDocument/2006/relationships/image" Target="../media/image6.jpeg" /><Relationship Id="rId12" Type="http://schemas.openxmlformats.org/officeDocument/2006/relationships/image" Target="../media/image7.jpeg" /><Relationship Id="rId13" Type="http://schemas.openxmlformats.org/officeDocument/2006/relationships/image" Target="../media/image8.jpeg" /><Relationship Id="rId14" Type="http://schemas.openxmlformats.org/officeDocument/2006/relationships/image" Target="../media/image9.jpeg" /><Relationship Id="rId15" Type="http://schemas.openxmlformats.org/officeDocument/2006/relationships/image" Target="../media/image10.jpeg" /><Relationship Id="rId16" Type="http://schemas.openxmlformats.org/officeDocument/2006/relationships/image" Target="../media/image11.jpeg" /><Relationship Id="rId17" Type="http://schemas.openxmlformats.org/officeDocument/2006/relationships/image" Target="../media/image12.jpeg" /><Relationship Id="rId18" Type="http://schemas.openxmlformats.org/officeDocument/2006/relationships/image" Target="../media/image13.jpeg" /><Relationship Id="rId19" Type="http://schemas.openxmlformats.org/officeDocument/2006/relationships/image" Target="../media/image14.jpeg" /><Relationship Id="rId20" Type="http://schemas.openxmlformats.org/officeDocument/2006/relationships/image" Target="../media/image15.jpeg" /><Relationship Id="rId21" Type="http://schemas.openxmlformats.org/officeDocument/2006/relationships/image" Target="../media/image17.jpeg" /><Relationship Id="rId22" Type="http://schemas.openxmlformats.org/officeDocument/2006/relationships/image" Target="../media/image18.jpeg" /><Relationship Id="rId23" Type="http://schemas.openxmlformats.org/officeDocument/2006/relationships/image" Target="../media/image20.jpeg" /><Relationship Id="rId24" Type="http://schemas.openxmlformats.org/officeDocument/2006/relationships/image" Target="../media/image21.jpeg" /><Relationship Id="rId25" Type="http://schemas.openxmlformats.org/officeDocument/2006/relationships/image" Target="../media/image23.jpeg" /><Relationship Id="rId26" Type="http://schemas.openxmlformats.org/officeDocument/2006/relationships/image" Target="../media/image24.jpeg" /><Relationship Id="rId27" Type="http://schemas.openxmlformats.org/officeDocument/2006/relationships/image" Target="../media/image30.jpeg" /><Relationship Id="rId28" Type="http://schemas.openxmlformats.org/officeDocument/2006/relationships/image" Target="../media/image31.jpeg" /><Relationship Id="rId29" Type="http://schemas.openxmlformats.org/officeDocument/2006/relationships/image" Target="../media/image32.jpeg" /><Relationship Id="rId30" Type="http://schemas.openxmlformats.org/officeDocument/2006/relationships/image" Target="../media/image16.jpeg" /><Relationship Id="rId31" Type="http://schemas.openxmlformats.org/officeDocument/2006/relationships/image" Target="../media/image19.jpeg" /><Relationship Id="rId32" Type="http://schemas.openxmlformats.org/officeDocument/2006/relationships/image" Target="../media/image2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Relationship Id="rId3" Type="http://schemas.openxmlformats.org/officeDocument/2006/relationships/image" Target="../media/image27.jpeg" /><Relationship Id="rId4" Type="http://schemas.openxmlformats.org/officeDocument/2006/relationships/image" Target="../media/image28.jpeg" /><Relationship Id="rId5" Type="http://schemas.openxmlformats.org/officeDocument/2006/relationships/image" Target="../media/image1.jpeg" /><Relationship Id="rId6" Type="http://schemas.openxmlformats.org/officeDocument/2006/relationships/image" Target="../media/image29.jpeg" /><Relationship Id="rId7" Type="http://schemas.openxmlformats.org/officeDocument/2006/relationships/image" Target="../media/image2.jpeg" /><Relationship Id="rId8" Type="http://schemas.openxmlformats.org/officeDocument/2006/relationships/image" Target="../media/image3.jpeg" /><Relationship Id="rId9" Type="http://schemas.openxmlformats.org/officeDocument/2006/relationships/image" Target="../media/image4.jpeg" /><Relationship Id="rId10" Type="http://schemas.openxmlformats.org/officeDocument/2006/relationships/image" Target="../media/image5.jpeg" /><Relationship Id="rId11" Type="http://schemas.openxmlformats.org/officeDocument/2006/relationships/image" Target="../media/image6.jpeg" /><Relationship Id="rId12" Type="http://schemas.openxmlformats.org/officeDocument/2006/relationships/image" Target="../media/image7.jpeg" /><Relationship Id="rId13" Type="http://schemas.openxmlformats.org/officeDocument/2006/relationships/image" Target="../media/image8.jpeg" /><Relationship Id="rId14" Type="http://schemas.openxmlformats.org/officeDocument/2006/relationships/image" Target="../media/image9.jpeg" /><Relationship Id="rId15" Type="http://schemas.openxmlformats.org/officeDocument/2006/relationships/image" Target="../media/image10.jpeg" /><Relationship Id="rId16" Type="http://schemas.openxmlformats.org/officeDocument/2006/relationships/image" Target="../media/image11.jpeg" /><Relationship Id="rId17" Type="http://schemas.openxmlformats.org/officeDocument/2006/relationships/image" Target="../media/image12.jpeg" /><Relationship Id="rId18" Type="http://schemas.openxmlformats.org/officeDocument/2006/relationships/image" Target="../media/image13.jpeg" /><Relationship Id="rId19" Type="http://schemas.openxmlformats.org/officeDocument/2006/relationships/image" Target="../media/image14.jpeg" /><Relationship Id="rId20" Type="http://schemas.openxmlformats.org/officeDocument/2006/relationships/image" Target="../media/image15.jpeg" /><Relationship Id="rId21" Type="http://schemas.openxmlformats.org/officeDocument/2006/relationships/image" Target="../media/image17.jpeg" /><Relationship Id="rId22" Type="http://schemas.openxmlformats.org/officeDocument/2006/relationships/image" Target="../media/image18.jpeg" /><Relationship Id="rId23" Type="http://schemas.openxmlformats.org/officeDocument/2006/relationships/image" Target="../media/image20.jpeg" /><Relationship Id="rId24" Type="http://schemas.openxmlformats.org/officeDocument/2006/relationships/image" Target="../media/image21.jpeg" /><Relationship Id="rId25" Type="http://schemas.openxmlformats.org/officeDocument/2006/relationships/image" Target="../media/image23.jpeg" /><Relationship Id="rId26" Type="http://schemas.openxmlformats.org/officeDocument/2006/relationships/image" Target="../media/image24.jpeg" /><Relationship Id="rId27" Type="http://schemas.openxmlformats.org/officeDocument/2006/relationships/image" Target="../media/image30.jpeg" /><Relationship Id="rId28" Type="http://schemas.openxmlformats.org/officeDocument/2006/relationships/image" Target="../media/image31.jpeg" /><Relationship Id="rId29" Type="http://schemas.openxmlformats.org/officeDocument/2006/relationships/image" Target="../media/image32.jpeg" /><Relationship Id="rId30" Type="http://schemas.openxmlformats.org/officeDocument/2006/relationships/image" Target="../media/image16.jpeg" /><Relationship Id="rId31" Type="http://schemas.openxmlformats.org/officeDocument/2006/relationships/image" Target="../media/image19.jpeg" /><Relationship Id="rId32" Type="http://schemas.openxmlformats.org/officeDocument/2006/relationships/image" Target="../media/image2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0</xdr:rowOff>
    </xdr:from>
    <xdr:to>
      <xdr:col>7</xdr:col>
      <xdr:colOff>981075</xdr:colOff>
      <xdr:row>0</xdr:row>
      <xdr:rowOff>952500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13</xdr:col>
      <xdr:colOff>962025</xdr:colOff>
      <xdr:row>0</xdr:row>
      <xdr:rowOff>952500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14</xdr:col>
      <xdr:colOff>981075</xdr:colOff>
      <xdr:row>0</xdr:row>
      <xdr:rowOff>952500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0</xdr:rowOff>
    </xdr:from>
    <xdr:to>
      <xdr:col>15</xdr:col>
      <xdr:colOff>962025</xdr:colOff>
      <xdr:row>0</xdr:row>
      <xdr:rowOff>952500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8755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0</xdr:row>
      <xdr:rowOff>0</xdr:rowOff>
    </xdr:from>
    <xdr:to>
      <xdr:col>16</xdr:col>
      <xdr:colOff>981075</xdr:colOff>
      <xdr:row>0</xdr:row>
      <xdr:rowOff>952500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8767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0</xdr:row>
      <xdr:rowOff>0</xdr:rowOff>
    </xdr:from>
    <xdr:to>
      <xdr:col>17</xdr:col>
      <xdr:colOff>981075</xdr:colOff>
      <xdr:row>0</xdr:row>
      <xdr:rowOff>952500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66875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0</xdr:row>
      <xdr:rowOff>0</xdr:rowOff>
    </xdr:from>
    <xdr:to>
      <xdr:col>19</xdr:col>
      <xdr:colOff>981075</xdr:colOff>
      <xdr:row>0</xdr:row>
      <xdr:rowOff>952500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63090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0</xdr:row>
      <xdr:rowOff>0</xdr:rowOff>
    </xdr:from>
    <xdr:to>
      <xdr:col>20</xdr:col>
      <xdr:colOff>962025</xdr:colOff>
      <xdr:row>0</xdr:row>
      <xdr:rowOff>952500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59292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0</xdr:row>
      <xdr:rowOff>0</xdr:rowOff>
    </xdr:from>
    <xdr:to>
      <xdr:col>21</xdr:col>
      <xdr:colOff>981075</xdr:colOff>
      <xdr:row>0</xdr:row>
      <xdr:rowOff>952500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59305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0</xdr:row>
      <xdr:rowOff>9525</xdr:rowOff>
    </xdr:from>
    <xdr:to>
      <xdr:col>24</xdr:col>
      <xdr:colOff>981075</xdr:colOff>
      <xdr:row>0</xdr:row>
      <xdr:rowOff>962025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536275" y="95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0</xdr:row>
      <xdr:rowOff>0</xdr:rowOff>
    </xdr:from>
    <xdr:to>
      <xdr:col>26</xdr:col>
      <xdr:colOff>981075</xdr:colOff>
      <xdr:row>0</xdr:row>
      <xdr:rowOff>952500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49842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0</xdr:row>
      <xdr:rowOff>0</xdr:rowOff>
    </xdr:from>
    <xdr:to>
      <xdr:col>27</xdr:col>
      <xdr:colOff>962025</xdr:colOff>
      <xdr:row>0</xdr:row>
      <xdr:rowOff>952500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46045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0</xdr:row>
      <xdr:rowOff>0</xdr:rowOff>
    </xdr:from>
    <xdr:to>
      <xdr:col>28</xdr:col>
      <xdr:colOff>981075</xdr:colOff>
      <xdr:row>0</xdr:row>
      <xdr:rowOff>952500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46057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0</xdr:row>
      <xdr:rowOff>0</xdr:rowOff>
    </xdr:from>
    <xdr:to>
      <xdr:col>29</xdr:col>
      <xdr:colOff>981075</xdr:colOff>
      <xdr:row>0</xdr:row>
      <xdr:rowOff>952500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4165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0</xdr:row>
      <xdr:rowOff>0</xdr:rowOff>
    </xdr:from>
    <xdr:to>
      <xdr:col>30</xdr:col>
      <xdr:colOff>981075</xdr:colOff>
      <xdr:row>0</xdr:row>
      <xdr:rowOff>952500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42272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0</xdr:row>
      <xdr:rowOff>0</xdr:rowOff>
    </xdr:from>
    <xdr:to>
      <xdr:col>31</xdr:col>
      <xdr:colOff>981075</xdr:colOff>
      <xdr:row>0</xdr:row>
      <xdr:rowOff>952500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40380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0</xdr:row>
      <xdr:rowOff>0</xdr:rowOff>
    </xdr:from>
    <xdr:to>
      <xdr:col>33</xdr:col>
      <xdr:colOff>981075</xdr:colOff>
      <xdr:row>0</xdr:row>
      <xdr:rowOff>952500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36595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0</xdr:row>
      <xdr:rowOff>0</xdr:rowOff>
    </xdr:from>
    <xdr:to>
      <xdr:col>32</xdr:col>
      <xdr:colOff>981075</xdr:colOff>
      <xdr:row>0</xdr:row>
      <xdr:rowOff>952500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38487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0</xdr:row>
      <xdr:rowOff>0</xdr:rowOff>
    </xdr:from>
    <xdr:to>
      <xdr:col>34</xdr:col>
      <xdr:colOff>981075</xdr:colOff>
      <xdr:row>0</xdr:row>
      <xdr:rowOff>952500</xdr:rowOff>
    </xdr:to>
    <xdr:pic>
      <xdr:nvPicPr>
        <xdr:cNvPr id="19" name="Picture 4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34702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0</xdr:row>
      <xdr:rowOff>0</xdr:rowOff>
    </xdr:from>
    <xdr:to>
      <xdr:col>35</xdr:col>
      <xdr:colOff>981075</xdr:colOff>
      <xdr:row>0</xdr:row>
      <xdr:rowOff>952500</xdr:rowOff>
    </xdr:to>
    <xdr:pic>
      <xdr:nvPicPr>
        <xdr:cNvPr id="20" name="Picture 4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32810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28575</xdr:colOff>
      <xdr:row>0</xdr:row>
      <xdr:rowOff>9525</xdr:rowOff>
    </xdr:from>
    <xdr:to>
      <xdr:col>37</xdr:col>
      <xdr:colOff>981075</xdr:colOff>
      <xdr:row>0</xdr:row>
      <xdr:rowOff>962025</xdr:rowOff>
    </xdr:to>
    <xdr:pic>
      <xdr:nvPicPr>
        <xdr:cNvPr id="21" name="Picture 4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290250" y="95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0</xdr:row>
      <xdr:rowOff>0</xdr:rowOff>
    </xdr:from>
    <xdr:to>
      <xdr:col>39</xdr:col>
      <xdr:colOff>962025</xdr:colOff>
      <xdr:row>0</xdr:row>
      <xdr:rowOff>952500</xdr:rowOff>
    </xdr:to>
    <xdr:pic>
      <xdr:nvPicPr>
        <xdr:cNvPr id="22" name="Picture 4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23335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0</xdr:rowOff>
    </xdr:from>
    <xdr:to>
      <xdr:col>18</xdr:col>
      <xdr:colOff>962025</xdr:colOff>
      <xdr:row>0</xdr:row>
      <xdr:rowOff>952500</xdr:rowOff>
    </xdr:to>
    <xdr:pic>
      <xdr:nvPicPr>
        <xdr:cNvPr id="23" name="Picture 5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63077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0</xdr:row>
      <xdr:rowOff>0</xdr:rowOff>
    </xdr:from>
    <xdr:to>
      <xdr:col>22</xdr:col>
      <xdr:colOff>962025</xdr:colOff>
      <xdr:row>0</xdr:row>
      <xdr:rowOff>952500</xdr:rowOff>
    </xdr:to>
    <xdr:pic>
      <xdr:nvPicPr>
        <xdr:cNvPr id="24" name="Picture 5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155507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0</xdr:row>
      <xdr:rowOff>0</xdr:rowOff>
    </xdr:from>
    <xdr:to>
      <xdr:col>23</xdr:col>
      <xdr:colOff>962025</xdr:colOff>
      <xdr:row>0</xdr:row>
      <xdr:rowOff>952500</xdr:rowOff>
    </xdr:to>
    <xdr:pic>
      <xdr:nvPicPr>
        <xdr:cNvPr id="25" name="Picture 5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253615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0</xdr:row>
      <xdr:rowOff>0</xdr:rowOff>
    </xdr:from>
    <xdr:to>
      <xdr:col>25</xdr:col>
      <xdr:colOff>962025</xdr:colOff>
      <xdr:row>0</xdr:row>
      <xdr:rowOff>952500</xdr:rowOff>
    </xdr:to>
    <xdr:pic>
      <xdr:nvPicPr>
        <xdr:cNvPr id="26" name="Picture 5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49830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0</xdr:rowOff>
    </xdr:from>
    <xdr:to>
      <xdr:col>36</xdr:col>
      <xdr:colOff>962025</xdr:colOff>
      <xdr:row>0</xdr:row>
      <xdr:rowOff>952500</xdr:rowOff>
    </xdr:to>
    <xdr:pic>
      <xdr:nvPicPr>
        <xdr:cNvPr id="27" name="Picture 5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529012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0</xdr:row>
      <xdr:rowOff>0</xdr:rowOff>
    </xdr:from>
    <xdr:to>
      <xdr:col>38</xdr:col>
      <xdr:colOff>981075</xdr:colOff>
      <xdr:row>0</xdr:row>
      <xdr:rowOff>952500</xdr:rowOff>
    </xdr:to>
    <xdr:pic>
      <xdr:nvPicPr>
        <xdr:cNvPr id="28" name="Picture 5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727132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0</xdr:row>
      <xdr:rowOff>0</xdr:rowOff>
    </xdr:from>
    <xdr:to>
      <xdr:col>40</xdr:col>
      <xdr:colOff>962025</xdr:colOff>
      <xdr:row>0</xdr:row>
      <xdr:rowOff>952500</xdr:rowOff>
    </xdr:to>
    <xdr:pic>
      <xdr:nvPicPr>
        <xdr:cNvPr id="29" name="Picture 5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921442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0</xdr:rowOff>
    </xdr:from>
    <xdr:to>
      <xdr:col>8</xdr:col>
      <xdr:colOff>981075</xdr:colOff>
      <xdr:row>0</xdr:row>
      <xdr:rowOff>952500</xdr:rowOff>
    </xdr:to>
    <xdr:pic>
      <xdr:nvPicPr>
        <xdr:cNvPr id="30" name="Picture 5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83907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0</xdr:rowOff>
    </xdr:from>
    <xdr:to>
      <xdr:col>9</xdr:col>
      <xdr:colOff>981075</xdr:colOff>
      <xdr:row>0</xdr:row>
      <xdr:rowOff>952500</xdr:rowOff>
    </xdr:to>
    <xdr:pic>
      <xdr:nvPicPr>
        <xdr:cNvPr id="31" name="Picture 6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82015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981075</xdr:colOff>
      <xdr:row>0</xdr:row>
      <xdr:rowOff>952500</xdr:rowOff>
    </xdr:to>
    <xdr:pic>
      <xdr:nvPicPr>
        <xdr:cNvPr id="32" name="Picture 6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80122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0</xdr:rowOff>
    </xdr:from>
    <xdr:to>
      <xdr:col>11</xdr:col>
      <xdr:colOff>981075</xdr:colOff>
      <xdr:row>0</xdr:row>
      <xdr:rowOff>952500</xdr:rowOff>
    </xdr:to>
    <xdr:pic>
      <xdr:nvPicPr>
        <xdr:cNvPr id="33" name="Picture 6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78230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0</xdr:row>
      <xdr:rowOff>0</xdr:rowOff>
    </xdr:from>
    <xdr:to>
      <xdr:col>12</xdr:col>
      <xdr:colOff>981075</xdr:colOff>
      <xdr:row>0</xdr:row>
      <xdr:rowOff>952500</xdr:rowOff>
    </xdr:to>
    <xdr:pic>
      <xdr:nvPicPr>
        <xdr:cNvPr id="34" name="Picture 6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76337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</xdr:row>
      <xdr:rowOff>28575</xdr:rowOff>
    </xdr:from>
    <xdr:to>
      <xdr:col>0</xdr:col>
      <xdr:colOff>962025</xdr:colOff>
      <xdr:row>5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3628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28575</xdr:rowOff>
    </xdr:from>
    <xdr:to>
      <xdr:col>0</xdr:col>
      <xdr:colOff>952500</xdr:colOff>
      <xdr:row>15</xdr:row>
      <xdr:rowOff>981075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3643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47625</xdr:rowOff>
    </xdr:from>
    <xdr:to>
      <xdr:col>0</xdr:col>
      <xdr:colOff>952500</xdr:colOff>
      <xdr:row>29</xdr:row>
      <xdr:rowOff>1009650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6185475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47625</xdr:rowOff>
    </xdr:from>
    <xdr:to>
      <xdr:col>0</xdr:col>
      <xdr:colOff>952500</xdr:colOff>
      <xdr:row>24</xdr:row>
      <xdr:rowOff>1009650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184725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38100</xdr:rowOff>
    </xdr:from>
    <xdr:to>
      <xdr:col>0</xdr:col>
      <xdr:colOff>952500</xdr:colOff>
      <xdr:row>19</xdr:row>
      <xdr:rowOff>990600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41744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38100</xdr:rowOff>
    </xdr:from>
    <xdr:to>
      <xdr:col>0</xdr:col>
      <xdr:colOff>952500</xdr:colOff>
      <xdr:row>12</xdr:row>
      <xdr:rowOff>990600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7734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28575</xdr:rowOff>
    </xdr:from>
    <xdr:to>
      <xdr:col>0</xdr:col>
      <xdr:colOff>952500</xdr:colOff>
      <xdr:row>3</xdr:row>
      <xdr:rowOff>981075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9625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28575</xdr:rowOff>
    </xdr:from>
    <xdr:to>
      <xdr:col>0</xdr:col>
      <xdr:colOff>952500</xdr:colOff>
      <xdr:row>16</xdr:row>
      <xdr:rowOff>981075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05644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952500</xdr:colOff>
      <xdr:row>21</xdr:row>
      <xdr:rowOff>990600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65747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0</xdr:col>
      <xdr:colOff>952500</xdr:colOff>
      <xdr:row>1</xdr:row>
      <xdr:rowOff>1009650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581275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28575</xdr:rowOff>
    </xdr:from>
    <xdr:to>
      <xdr:col>0</xdr:col>
      <xdr:colOff>952500</xdr:colOff>
      <xdr:row>28</xdr:row>
      <xdr:rowOff>981075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49662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0</xdr:col>
      <xdr:colOff>952500</xdr:colOff>
      <xdr:row>2</xdr:row>
      <xdr:rowOff>990600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37719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0</xdr:col>
      <xdr:colOff>952500</xdr:colOff>
      <xdr:row>32</xdr:row>
      <xdr:rowOff>981075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97668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38100</xdr:rowOff>
    </xdr:from>
    <xdr:to>
      <xdr:col>0</xdr:col>
      <xdr:colOff>952500</xdr:colOff>
      <xdr:row>9</xdr:row>
      <xdr:rowOff>990600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21729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38100</xdr:rowOff>
    </xdr:from>
    <xdr:to>
      <xdr:col>0</xdr:col>
      <xdr:colOff>952500</xdr:colOff>
      <xdr:row>8</xdr:row>
      <xdr:rowOff>990600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09728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28575</xdr:rowOff>
    </xdr:from>
    <xdr:to>
      <xdr:col>0</xdr:col>
      <xdr:colOff>952500</xdr:colOff>
      <xdr:row>22</xdr:row>
      <xdr:rowOff>981075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77653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38100</xdr:rowOff>
    </xdr:from>
    <xdr:to>
      <xdr:col>0</xdr:col>
      <xdr:colOff>952500</xdr:colOff>
      <xdr:row>13</xdr:row>
      <xdr:rowOff>990600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69735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38100</xdr:rowOff>
    </xdr:from>
    <xdr:to>
      <xdr:col>0</xdr:col>
      <xdr:colOff>952500</xdr:colOff>
      <xdr:row>27</xdr:row>
      <xdr:rowOff>990600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337756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38100</xdr:rowOff>
    </xdr:from>
    <xdr:to>
      <xdr:col>0</xdr:col>
      <xdr:colOff>952500</xdr:colOff>
      <xdr:row>6</xdr:row>
      <xdr:rowOff>990600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85725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28575</xdr:rowOff>
    </xdr:from>
    <xdr:to>
      <xdr:col>0</xdr:col>
      <xdr:colOff>952500</xdr:colOff>
      <xdr:row>7</xdr:row>
      <xdr:rowOff>981075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97631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28575</xdr:rowOff>
    </xdr:from>
    <xdr:to>
      <xdr:col>0</xdr:col>
      <xdr:colOff>952500</xdr:colOff>
      <xdr:row>23</xdr:row>
      <xdr:rowOff>990600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8965525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0</xdr:col>
      <xdr:colOff>952500</xdr:colOff>
      <xdr:row>31</xdr:row>
      <xdr:rowOff>981075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85667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0</xdr:col>
      <xdr:colOff>952500</xdr:colOff>
      <xdr:row>33</xdr:row>
      <xdr:rowOff>981075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409670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38100</xdr:rowOff>
    </xdr:from>
    <xdr:to>
      <xdr:col>0</xdr:col>
      <xdr:colOff>952500</xdr:colOff>
      <xdr:row>25</xdr:row>
      <xdr:rowOff>990600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313753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38100</xdr:rowOff>
    </xdr:from>
    <xdr:to>
      <xdr:col>0</xdr:col>
      <xdr:colOff>952500</xdr:colOff>
      <xdr:row>26</xdr:row>
      <xdr:rowOff>990600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25755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952500</xdr:colOff>
      <xdr:row>18</xdr:row>
      <xdr:rowOff>990600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29743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0</xdr:col>
      <xdr:colOff>952500</xdr:colOff>
      <xdr:row>34</xdr:row>
      <xdr:rowOff>981075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421671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38100</xdr:rowOff>
    </xdr:from>
    <xdr:to>
      <xdr:col>0</xdr:col>
      <xdr:colOff>952500</xdr:colOff>
      <xdr:row>4</xdr:row>
      <xdr:rowOff>990600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6172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28575</xdr:rowOff>
    </xdr:from>
    <xdr:to>
      <xdr:col>0</xdr:col>
      <xdr:colOff>952500</xdr:colOff>
      <xdr:row>11</xdr:row>
      <xdr:rowOff>981075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45637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</xdr:row>
      <xdr:rowOff>28575</xdr:rowOff>
    </xdr:from>
    <xdr:to>
      <xdr:col>0</xdr:col>
      <xdr:colOff>981075</xdr:colOff>
      <xdr:row>14</xdr:row>
      <xdr:rowOff>981075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575" y="181641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9525</xdr:rowOff>
    </xdr:from>
    <xdr:to>
      <xdr:col>0</xdr:col>
      <xdr:colOff>981075</xdr:colOff>
      <xdr:row>30</xdr:row>
      <xdr:rowOff>971550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575" y="37347525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952500</xdr:colOff>
      <xdr:row>10</xdr:row>
      <xdr:rowOff>971550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3344525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0</xdr:col>
      <xdr:colOff>952500</xdr:colOff>
      <xdr:row>17</xdr:row>
      <xdr:rowOff>971550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1745575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28575</xdr:rowOff>
    </xdr:from>
    <xdr:to>
      <xdr:col>0</xdr:col>
      <xdr:colOff>952500</xdr:colOff>
      <xdr:row>20</xdr:row>
      <xdr:rowOff>981075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53650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8"/>
  <sheetViews>
    <sheetView tabSelected="1" zoomScale="75" zoomScaleNormal="75" zoomScaleSheetLayoutView="75" workbookViewId="0" topLeftCell="A1">
      <pane xSplit="6" ySplit="2" topLeftCell="AF27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F297" sqref="AF297"/>
    </sheetView>
  </sheetViews>
  <sheetFormatPr defaultColWidth="9.140625" defaultRowHeight="12.75"/>
  <cols>
    <col min="1" max="1" width="25.7109375" style="22" customWidth="1"/>
    <col min="2" max="2" width="17.7109375" style="12" customWidth="1"/>
    <col min="3" max="3" width="14.57421875" style="12" customWidth="1"/>
    <col min="4" max="4" width="14.57421875" style="19" customWidth="1"/>
    <col min="5" max="5" width="10.57421875" style="14" customWidth="1"/>
    <col min="6" max="6" width="8.7109375" style="7" customWidth="1"/>
    <col min="7" max="7" width="10.57421875" style="8" customWidth="1"/>
    <col min="8" max="8" width="14.7109375" style="9" customWidth="1"/>
    <col min="9" max="11" width="14.7109375" style="10" customWidth="1"/>
    <col min="12" max="13" width="14.7109375" style="9" customWidth="1"/>
    <col min="14" max="14" width="14.7109375" style="8" customWidth="1"/>
    <col min="15" max="15" width="14.7109375" style="9" customWidth="1"/>
    <col min="16" max="16" width="14.7109375" style="8" customWidth="1"/>
    <col min="17" max="18" width="14.7109375" style="9" customWidth="1"/>
    <col min="19" max="19" width="14.7109375" style="10" customWidth="1"/>
    <col min="20" max="21" width="14.7109375" style="8" customWidth="1"/>
    <col min="22" max="41" width="14.7109375" style="9" customWidth="1"/>
    <col min="42" max="16384" width="9.140625" style="11" customWidth="1"/>
  </cols>
  <sheetData>
    <row r="1" spans="1:41" s="5" customFormat="1" ht="144.75" customHeight="1">
      <c r="A1" s="81" t="s">
        <v>53</v>
      </c>
      <c r="B1" s="81"/>
      <c r="C1" s="81"/>
      <c r="D1" s="77" t="s">
        <v>108</v>
      </c>
      <c r="E1" s="79" t="s">
        <v>109</v>
      </c>
      <c r="F1" s="1" t="s">
        <v>119</v>
      </c>
      <c r="G1" s="74" t="s">
        <v>113</v>
      </c>
      <c r="H1" s="2" t="s">
        <v>25</v>
      </c>
      <c r="I1" s="3" t="s">
        <v>169</v>
      </c>
      <c r="J1" s="3" t="s">
        <v>173</v>
      </c>
      <c r="K1" s="3" t="s">
        <v>148</v>
      </c>
      <c r="L1" s="4" t="s">
        <v>35</v>
      </c>
      <c r="M1" s="4" t="s">
        <v>36</v>
      </c>
      <c r="N1" s="2" t="s">
        <v>88</v>
      </c>
      <c r="O1" s="2" t="s">
        <v>24</v>
      </c>
      <c r="P1" s="2" t="s">
        <v>23</v>
      </c>
      <c r="Q1" s="2" t="s">
        <v>22</v>
      </c>
      <c r="R1" s="4" t="s">
        <v>21</v>
      </c>
      <c r="S1" s="3" t="s">
        <v>123</v>
      </c>
      <c r="T1" s="4" t="s">
        <v>0</v>
      </c>
      <c r="U1" s="4" t="s">
        <v>60</v>
      </c>
      <c r="V1" s="4" t="s">
        <v>26</v>
      </c>
      <c r="W1" s="4" t="s">
        <v>28</v>
      </c>
      <c r="X1" s="4" t="s">
        <v>112</v>
      </c>
      <c r="Y1" s="4" t="s">
        <v>1</v>
      </c>
      <c r="Z1" s="4" t="s">
        <v>78</v>
      </c>
      <c r="AA1" s="4" t="s">
        <v>27</v>
      </c>
      <c r="AB1" s="4" t="s">
        <v>2</v>
      </c>
      <c r="AC1" s="4" t="s">
        <v>34</v>
      </c>
      <c r="AD1" s="4" t="s">
        <v>31</v>
      </c>
      <c r="AE1" s="4" t="s">
        <v>29</v>
      </c>
      <c r="AF1" s="4" t="s">
        <v>32</v>
      </c>
      <c r="AG1" s="4" t="s">
        <v>33</v>
      </c>
      <c r="AH1" s="4" t="s">
        <v>30</v>
      </c>
      <c r="AI1" s="4" t="s">
        <v>39</v>
      </c>
      <c r="AJ1" s="4" t="s">
        <v>40</v>
      </c>
      <c r="AK1" s="4" t="s">
        <v>43</v>
      </c>
      <c r="AL1" s="4" t="s">
        <v>41</v>
      </c>
      <c r="AM1" s="4" t="s">
        <v>37</v>
      </c>
      <c r="AN1" s="4" t="s">
        <v>42</v>
      </c>
      <c r="AO1" s="4" t="s">
        <v>38</v>
      </c>
    </row>
    <row r="2" spans="1:41" s="41" customFormat="1" ht="13.5" thickBot="1">
      <c r="A2" s="78"/>
      <c r="B2" s="78"/>
      <c r="C2" s="78"/>
      <c r="D2" s="78"/>
      <c r="E2" s="80"/>
      <c r="F2" s="37" t="s">
        <v>118</v>
      </c>
      <c r="G2" s="75"/>
      <c r="H2" s="39" t="s">
        <v>85</v>
      </c>
      <c r="I2" s="40" t="s">
        <v>85</v>
      </c>
      <c r="J2" s="40" t="s">
        <v>174</v>
      </c>
      <c r="K2" s="39" t="s">
        <v>86</v>
      </c>
      <c r="L2" s="39" t="s">
        <v>86</v>
      </c>
      <c r="M2" s="39" t="s">
        <v>86</v>
      </c>
      <c r="N2" s="39" t="s">
        <v>57</v>
      </c>
      <c r="O2" s="39" t="s">
        <v>57</v>
      </c>
      <c r="P2" s="39" t="s">
        <v>57</v>
      </c>
      <c r="Q2" s="39" t="s">
        <v>57</v>
      </c>
      <c r="R2" s="39" t="s">
        <v>57</v>
      </c>
      <c r="S2" s="39" t="s">
        <v>57</v>
      </c>
      <c r="T2" s="38" t="s">
        <v>81</v>
      </c>
      <c r="U2" s="38" t="s">
        <v>81</v>
      </c>
      <c r="V2" s="39" t="s">
        <v>82</v>
      </c>
      <c r="W2" s="39" t="s">
        <v>82</v>
      </c>
      <c r="X2" s="39" t="s">
        <v>82</v>
      </c>
      <c r="Y2" s="39" t="s">
        <v>82</v>
      </c>
      <c r="Z2" s="39" t="s">
        <v>82</v>
      </c>
      <c r="AA2" s="39" t="s">
        <v>82</v>
      </c>
      <c r="AB2" s="39" t="s">
        <v>82</v>
      </c>
      <c r="AC2" s="39" t="s">
        <v>83</v>
      </c>
      <c r="AD2" s="39" t="s">
        <v>83</v>
      </c>
      <c r="AE2" s="39" t="s">
        <v>83</v>
      </c>
      <c r="AF2" s="39" t="s">
        <v>83</v>
      </c>
      <c r="AG2" s="39" t="s">
        <v>83</v>
      </c>
      <c r="AH2" s="39" t="s">
        <v>83</v>
      </c>
      <c r="AI2" s="39" t="s">
        <v>87</v>
      </c>
      <c r="AJ2" s="39" t="s">
        <v>87</v>
      </c>
      <c r="AK2" s="39" t="s">
        <v>87</v>
      </c>
      <c r="AL2" s="39" t="s">
        <v>87</v>
      </c>
      <c r="AM2" s="39" t="s">
        <v>87</v>
      </c>
      <c r="AN2" s="39" t="s">
        <v>87</v>
      </c>
      <c r="AO2" s="39" t="s">
        <v>87</v>
      </c>
    </row>
    <row r="3" spans="1:28" ht="12.75">
      <c r="A3" s="70" t="s">
        <v>67</v>
      </c>
      <c r="B3" s="66" t="s">
        <v>52</v>
      </c>
      <c r="C3" s="64">
        <v>37283</v>
      </c>
      <c r="D3" s="46" t="s">
        <v>3</v>
      </c>
      <c r="E3" s="32" t="s">
        <v>107</v>
      </c>
      <c r="F3" s="15">
        <v>15</v>
      </c>
      <c r="G3" s="12"/>
      <c r="N3" s="12"/>
      <c r="P3" s="12"/>
      <c r="T3" s="16">
        <v>1</v>
      </c>
      <c r="U3" s="17"/>
      <c r="Y3" s="18">
        <v>1</v>
      </c>
      <c r="AB3" s="18">
        <v>1</v>
      </c>
    </row>
    <row r="4" spans="1:28" ht="12.75">
      <c r="A4" s="70"/>
      <c r="B4" s="66"/>
      <c r="C4" s="66"/>
      <c r="D4" s="19" t="s">
        <v>4</v>
      </c>
      <c r="E4" s="14" t="s">
        <v>107</v>
      </c>
      <c r="F4" s="7">
        <v>15</v>
      </c>
      <c r="T4" s="20">
        <v>3</v>
      </c>
      <c r="U4" s="17"/>
      <c r="Y4" s="9">
        <v>5</v>
      </c>
      <c r="AB4" s="9">
        <v>4</v>
      </c>
    </row>
    <row r="5" spans="1:28" ht="12.75">
      <c r="A5" s="70"/>
      <c r="B5" s="66"/>
      <c r="C5" s="66"/>
      <c r="D5" s="19" t="s">
        <v>5</v>
      </c>
      <c r="E5" s="14" t="s">
        <v>107</v>
      </c>
      <c r="F5" s="7">
        <v>15</v>
      </c>
      <c r="T5" s="8" t="s">
        <v>6</v>
      </c>
      <c r="Y5" s="21">
        <v>2</v>
      </c>
      <c r="AB5" s="18">
        <v>1</v>
      </c>
    </row>
    <row r="6" spans="1:34" ht="12.75">
      <c r="A6" s="67" t="s">
        <v>8</v>
      </c>
      <c r="B6" s="66" t="s">
        <v>54</v>
      </c>
      <c r="C6" s="64">
        <v>37332</v>
      </c>
      <c r="D6" s="19" t="s">
        <v>48</v>
      </c>
      <c r="E6" s="14" t="s">
        <v>11</v>
      </c>
      <c r="F6" s="7">
        <v>22</v>
      </c>
      <c r="AD6" s="21">
        <v>2</v>
      </c>
      <c r="AE6" s="18">
        <v>1</v>
      </c>
      <c r="AH6" s="10"/>
    </row>
    <row r="7" spans="1:28" ht="12.75">
      <c r="A7" s="67"/>
      <c r="B7" s="66"/>
      <c r="C7" s="66"/>
      <c r="D7" s="19" t="s">
        <v>47</v>
      </c>
      <c r="E7" s="14" t="s">
        <v>11</v>
      </c>
      <c r="F7" s="7">
        <v>22</v>
      </c>
      <c r="V7" s="9">
        <v>4</v>
      </c>
      <c r="Y7" s="21">
        <v>2</v>
      </c>
      <c r="AB7" s="18">
        <v>1</v>
      </c>
    </row>
    <row r="8" spans="1:41" s="23" customFormat="1" ht="12.75">
      <c r="A8" s="67" t="s">
        <v>68</v>
      </c>
      <c r="B8" s="66" t="s">
        <v>55</v>
      </c>
      <c r="C8" s="64">
        <v>37339</v>
      </c>
      <c r="D8" s="19" t="s">
        <v>44</v>
      </c>
      <c r="E8" s="14" t="s">
        <v>105</v>
      </c>
      <c r="F8" s="7">
        <v>15</v>
      </c>
      <c r="G8" s="8"/>
      <c r="H8" s="8"/>
      <c r="I8" s="17"/>
      <c r="J8" s="17"/>
      <c r="K8" s="17"/>
      <c r="L8" s="8"/>
      <c r="M8" s="8"/>
      <c r="N8" s="8"/>
      <c r="O8" s="8">
        <v>7</v>
      </c>
      <c r="P8" s="8"/>
      <c r="Q8" s="8">
        <v>6</v>
      </c>
      <c r="R8" s="20">
        <v>3</v>
      </c>
      <c r="S8" s="1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s="23" customFormat="1" ht="12.75">
      <c r="A9" s="67"/>
      <c r="B9" s="66"/>
      <c r="C9" s="64"/>
      <c r="D9" s="19" t="s">
        <v>57</v>
      </c>
      <c r="E9" s="14" t="s">
        <v>105</v>
      </c>
      <c r="F9" s="7">
        <v>15</v>
      </c>
      <c r="G9" s="8"/>
      <c r="H9" s="8"/>
      <c r="I9" s="17"/>
      <c r="J9" s="17"/>
      <c r="K9" s="17"/>
      <c r="L9" s="8"/>
      <c r="M9" s="8"/>
      <c r="N9" s="8"/>
      <c r="O9" s="20">
        <v>3</v>
      </c>
      <c r="P9" s="8"/>
      <c r="Q9" s="21">
        <v>2</v>
      </c>
      <c r="R9" s="18">
        <v>1</v>
      </c>
      <c r="S9" s="10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21" ht="12.75">
      <c r="A10" s="67"/>
      <c r="B10" s="66"/>
      <c r="C10" s="66"/>
      <c r="D10" s="19" t="s">
        <v>45</v>
      </c>
      <c r="E10" s="14" t="s">
        <v>105</v>
      </c>
      <c r="F10" s="7">
        <v>15</v>
      </c>
      <c r="T10" s="16">
        <v>1</v>
      </c>
      <c r="U10" s="17"/>
    </row>
    <row r="11" spans="1:41" ht="12.75">
      <c r="A11" s="67"/>
      <c r="B11" s="66"/>
      <c r="C11" s="66"/>
      <c r="D11" s="19" t="s">
        <v>46</v>
      </c>
      <c r="E11" s="14" t="s">
        <v>105</v>
      </c>
      <c r="F11" s="7">
        <v>15</v>
      </c>
      <c r="G11" s="24"/>
      <c r="H11" s="25">
        <v>1</v>
      </c>
      <c r="I11" s="26"/>
      <c r="J11" s="26"/>
      <c r="K11" s="26"/>
      <c r="L11" s="26" t="s">
        <v>6</v>
      </c>
      <c r="M11" s="26" t="s">
        <v>6</v>
      </c>
      <c r="N11" s="24"/>
      <c r="O11" s="2"/>
      <c r="P11" s="24"/>
      <c r="Q11" s="2"/>
      <c r="R11" s="2"/>
      <c r="S11" s="27"/>
      <c r="T11" s="24"/>
      <c r="U11" s="24"/>
      <c r="V11" s="26" t="s">
        <v>6</v>
      </c>
      <c r="W11" s="2"/>
      <c r="X11" s="2"/>
      <c r="Y11" s="2"/>
      <c r="Z11" s="2"/>
      <c r="AA11" s="26" t="s">
        <v>6</v>
      </c>
      <c r="AB11" s="2"/>
      <c r="AC11" s="2"/>
      <c r="AD11" s="2"/>
      <c r="AE11" s="2"/>
      <c r="AF11" s="26" t="s">
        <v>6</v>
      </c>
      <c r="AG11" s="26" t="s">
        <v>6</v>
      </c>
      <c r="AH11" s="2"/>
      <c r="AI11" s="26" t="s">
        <v>6</v>
      </c>
      <c r="AJ11" s="26" t="s">
        <v>6</v>
      </c>
      <c r="AK11" s="26" t="s">
        <v>6</v>
      </c>
      <c r="AL11" s="26" t="s">
        <v>6</v>
      </c>
      <c r="AM11" s="26"/>
      <c r="AN11" s="26" t="s">
        <v>6</v>
      </c>
      <c r="AO11" s="26" t="s">
        <v>6</v>
      </c>
    </row>
    <row r="12" spans="1:41" ht="12.75">
      <c r="A12" s="67"/>
      <c r="B12" s="66"/>
      <c r="C12" s="66"/>
      <c r="D12" s="19" t="s">
        <v>47</v>
      </c>
      <c r="E12" s="14" t="s">
        <v>105</v>
      </c>
      <c r="F12" s="7">
        <v>15</v>
      </c>
      <c r="G12" s="24"/>
      <c r="H12" s="2"/>
      <c r="I12" s="27"/>
      <c r="J12" s="27"/>
      <c r="K12" s="27"/>
      <c r="L12" s="2" t="s">
        <v>6</v>
      </c>
      <c r="M12" s="2" t="s">
        <v>6</v>
      </c>
      <c r="N12" s="24"/>
      <c r="O12" s="2"/>
      <c r="P12" s="24"/>
      <c r="Q12" s="2"/>
      <c r="R12" s="2"/>
      <c r="S12" s="27"/>
      <c r="T12" s="24"/>
      <c r="U12" s="24"/>
      <c r="V12" s="2">
        <v>5</v>
      </c>
      <c r="W12" s="2"/>
      <c r="X12" s="2"/>
      <c r="Y12" s="28">
        <v>1</v>
      </c>
      <c r="Z12" s="2"/>
      <c r="AA12" s="2">
        <v>10</v>
      </c>
      <c r="AB12" s="29">
        <v>2</v>
      </c>
      <c r="AC12" s="2"/>
      <c r="AD12" s="2"/>
      <c r="AE12" s="2"/>
      <c r="AF12" s="2" t="s">
        <v>6</v>
      </c>
      <c r="AG12" s="2" t="s">
        <v>6</v>
      </c>
      <c r="AH12" s="2"/>
      <c r="AI12" s="2" t="s">
        <v>6</v>
      </c>
      <c r="AJ12" s="2" t="s">
        <v>6</v>
      </c>
      <c r="AK12" s="2" t="s">
        <v>6</v>
      </c>
      <c r="AL12" s="2" t="s">
        <v>6</v>
      </c>
      <c r="AM12" s="2"/>
      <c r="AN12" s="2" t="s">
        <v>6</v>
      </c>
      <c r="AO12" s="2" t="s">
        <v>6</v>
      </c>
    </row>
    <row r="13" spans="1:41" ht="12.75">
      <c r="A13" s="67"/>
      <c r="B13" s="66"/>
      <c r="C13" s="66"/>
      <c r="D13" s="19" t="s">
        <v>48</v>
      </c>
      <c r="E13" s="14" t="s">
        <v>105</v>
      </c>
      <c r="F13" s="7">
        <v>10</v>
      </c>
      <c r="G13" s="24"/>
      <c r="H13" s="2"/>
      <c r="I13" s="27"/>
      <c r="J13" s="27"/>
      <c r="K13" s="27"/>
      <c r="L13" s="2"/>
      <c r="M13" s="2"/>
      <c r="N13" s="24"/>
      <c r="O13" s="2"/>
      <c r="P13" s="24"/>
      <c r="Q13" s="2"/>
      <c r="R13" s="2"/>
      <c r="S13" s="27"/>
      <c r="T13" s="24"/>
      <c r="U13" s="24"/>
      <c r="V13" s="2"/>
      <c r="W13" s="2"/>
      <c r="X13" s="2"/>
      <c r="Y13" s="2"/>
      <c r="Z13" s="2"/>
      <c r="AA13" s="2"/>
      <c r="AB13" s="2"/>
      <c r="AC13" s="2"/>
      <c r="AD13" s="29">
        <v>2</v>
      </c>
      <c r="AE13" s="28">
        <v>1</v>
      </c>
      <c r="AF13" s="2"/>
      <c r="AG13" s="2"/>
      <c r="AH13" s="30">
        <v>3</v>
      </c>
      <c r="AI13" s="2"/>
      <c r="AJ13" s="2"/>
      <c r="AK13" s="2"/>
      <c r="AL13" s="2"/>
      <c r="AM13" s="2"/>
      <c r="AN13" s="2"/>
      <c r="AO13" s="2"/>
    </row>
    <row r="14" spans="1:41" ht="12.75">
      <c r="A14" s="67"/>
      <c r="B14" s="66"/>
      <c r="C14" s="66"/>
      <c r="D14" s="19" t="s">
        <v>49</v>
      </c>
      <c r="E14" s="14" t="s">
        <v>105</v>
      </c>
      <c r="F14" s="7">
        <v>10</v>
      </c>
      <c r="G14" s="24"/>
      <c r="H14" s="2"/>
      <c r="I14" s="27"/>
      <c r="J14" s="27"/>
      <c r="K14" s="27"/>
      <c r="L14" s="29">
        <v>2</v>
      </c>
      <c r="M14" s="2"/>
      <c r="N14" s="24"/>
      <c r="O14" s="2"/>
      <c r="P14" s="24"/>
      <c r="Q14" s="2"/>
      <c r="R14" s="2"/>
      <c r="S14" s="27"/>
      <c r="T14" s="24"/>
      <c r="U14" s="24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2.75">
      <c r="A15" s="67"/>
      <c r="B15" s="66"/>
      <c r="C15" s="66"/>
      <c r="D15" s="19" t="s">
        <v>50</v>
      </c>
      <c r="E15" s="14" t="s">
        <v>105</v>
      </c>
      <c r="F15" s="7">
        <v>10</v>
      </c>
      <c r="G15" s="24"/>
      <c r="H15" s="2"/>
      <c r="I15" s="27"/>
      <c r="J15" s="27"/>
      <c r="K15" s="27"/>
      <c r="L15" s="2"/>
      <c r="M15" s="2"/>
      <c r="N15" s="24"/>
      <c r="O15" s="2"/>
      <c r="P15" s="24"/>
      <c r="Q15" s="2"/>
      <c r="R15" s="2"/>
      <c r="S15" s="27"/>
      <c r="T15" s="24"/>
      <c r="U15" s="24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 t="s">
        <v>6</v>
      </c>
      <c r="AG15" s="2" t="s">
        <v>6</v>
      </c>
      <c r="AH15" s="2"/>
      <c r="AI15" s="30">
        <v>3</v>
      </c>
      <c r="AJ15" s="2">
        <v>10</v>
      </c>
      <c r="AK15" s="2" t="s">
        <v>6</v>
      </c>
      <c r="AL15" s="2">
        <v>6</v>
      </c>
      <c r="AM15" s="2"/>
      <c r="AN15" s="2">
        <v>8</v>
      </c>
      <c r="AO15" s="2" t="s">
        <v>6</v>
      </c>
    </row>
    <row r="16" spans="1:41" ht="12.75">
      <c r="A16" s="67" t="s">
        <v>51</v>
      </c>
      <c r="B16" s="66" t="s">
        <v>56</v>
      </c>
      <c r="C16" s="64">
        <v>37345</v>
      </c>
      <c r="D16" s="19" t="s">
        <v>57</v>
      </c>
      <c r="E16" s="14" t="s">
        <v>11</v>
      </c>
      <c r="F16" s="7">
        <v>47</v>
      </c>
      <c r="G16" s="24"/>
      <c r="H16" s="2"/>
      <c r="I16" s="27"/>
      <c r="J16" s="27"/>
      <c r="K16" s="27"/>
      <c r="L16" s="2"/>
      <c r="M16" s="2"/>
      <c r="N16" s="24"/>
      <c r="O16" s="2"/>
      <c r="P16" s="24"/>
      <c r="Q16" s="2"/>
      <c r="R16" s="28">
        <v>1</v>
      </c>
      <c r="S16" s="27"/>
      <c r="T16" s="24"/>
      <c r="U16" s="2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2.75">
      <c r="A17" s="67"/>
      <c r="B17" s="66"/>
      <c r="C17" s="66"/>
      <c r="D17" s="19" t="s">
        <v>45</v>
      </c>
      <c r="E17" s="14" t="s">
        <v>11</v>
      </c>
      <c r="F17" s="7">
        <v>47</v>
      </c>
      <c r="G17" s="24"/>
      <c r="H17" s="2"/>
      <c r="I17" s="27"/>
      <c r="J17" s="27"/>
      <c r="K17" s="27"/>
      <c r="L17" s="2"/>
      <c r="M17" s="2"/>
      <c r="N17" s="24"/>
      <c r="O17" s="2"/>
      <c r="P17" s="24"/>
      <c r="Q17" s="2"/>
      <c r="R17" s="2"/>
      <c r="S17" s="27"/>
      <c r="T17" s="30">
        <v>3</v>
      </c>
      <c r="U17" s="26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2.75">
      <c r="A18" s="67"/>
      <c r="B18" s="66"/>
      <c r="C18" s="66"/>
      <c r="D18" s="19" t="s">
        <v>47</v>
      </c>
      <c r="E18" s="14" t="s">
        <v>11</v>
      </c>
      <c r="F18" s="7">
        <v>24</v>
      </c>
      <c r="G18" s="24"/>
      <c r="H18" s="2"/>
      <c r="I18" s="27"/>
      <c r="J18" s="27"/>
      <c r="K18" s="27"/>
      <c r="L18" s="2"/>
      <c r="M18" s="2"/>
      <c r="N18" s="24"/>
      <c r="O18" s="2"/>
      <c r="P18" s="24"/>
      <c r="Q18" s="2"/>
      <c r="R18" s="2"/>
      <c r="S18" s="27"/>
      <c r="T18" s="24"/>
      <c r="U18" s="24"/>
      <c r="V18" s="2"/>
      <c r="W18" s="2"/>
      <c r="X18" s="2"/>
      <c r="Y18" s="29">
        <v>2</v>
      </c>
      <c r="Z18" s="2"/>
      <c r="AA18" s="2"/>
      <c r="AB18" s="28">
        <v>1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2.75">
      <c r="A19" s="67"/>
      <c r="B19" s="66"/>
      <c r="C19" s="66"/>
      <c r="D19" s="19" t="s">
        <v>48</v>
      </c>
      <c r="E19" s="14" t="s">
        <v>11</v>
      </c>
      <c r="F19" s="7">
        <v>24</v>
      </c>
      <c r="G19" s="24"/>
      <c r="H19" s="2"/>
      <c r="I19" s="27"/>
      <c r="J19" s="27"/>
      <c r="K19" s="27"/>
      <c r="L19" s="2"/>
      <c r="M19" s="2"/>
      <c r="N19" s="24"/>
      <c r="O19" s="2"/>
      <c r="P19" s="24"/>
      <c r="Q19" s="2"/>
      <c r="R19" s="2"/>
      <c r="S19" s="27"/>
      <c r="T19" s="24"/>
      <c r="U19" s="24"/>
      <c r="V19" s="2"/>
      <c r="W19" s="2"/>
      <c r="X19" s="2"/>
      <c r="Y19" s="2"/>
      <c r="Z19" s="2"/>
      <c r="AA19" s="2"/>
      <c r="AB19" s="2"/>
      <c r="AC19" s="2"/>
      <c r="AD19" s="2"/>
      <c r="AE19" s="29">
        <v>2</v>
      </c>
      <c r="AF19" s="2"/>
      <c r="AG19" s="2"/>
      <c r="AH19" s="28">
        <v>1</v>
      </c>
      <c r="AI19" s="2"/>
      <c r="AJ19" s="2"/>
      <c r="AK19" s="2"/>
      <c r="AL19" s="2"/>
      <c r="AM19" s="2"/>
      <c r="AN19" s="2"/>
      <c r="AO19" s="2"/>
    </row>
    <row r="20" spans="1:41" ht="12.75">
      <c r="A20" s="67" t="s">
        <v>58</v>
      </c>
      <c r="B20" s="66" t="s">
        <v>59</v>
      </c>
      <c r="C20" s="64">
        <v>37352</v>
      </c>
      <c r="D20" s="19" t="s">
        <v>45</v>
      </c>
      <c r="E20" s="14" t="s">
        <v>11</v>
      </c>
      <c r="F20" s="7">
        <v>100</v>
      </c>
      <c r="G20" s="24"/>
      <c r="H20" s="2"/>
      <c r="I20" s="27"/>
      <c r="J20" s="27"/>
      <c r="K20" s="27"/>
      <c r="L20" s="2"/>
      <c r="M20" s="2"/>
      <c r="N20" s="24"/>
      <c r="O20" s="2"/>
      <c r="P20" s="24"/>
      <c r="Q20" s="2"/>
      <c r="R20" s="2"/>
      <c r="S20" s="27"/>
      <c r="T20" s="24">
        <v>11</v>
      </c>
      <c r="U20" s="24">
        <v>18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2.75">
      <c r="A21" s="67"/>
      <c r="B21" s="66"/>
      <c r="C21" s="66"/>
      <c r="D21" s="19" t="s">
        <v>46</v>
      </c>
      <c r="E21" s="14" t="s">
        <v>11</v>
      </c>
      <c r="F21" s="7">
        <v>50</v>
      </c>
      <c r="G21" s="24"/>
      <c r="H21" s="2"/>
      <c r="I21" s="27"/>
      <c r="J21" s="27"/>
      <c r="K21" s="27"/>
      <c r="L21" s="2"/>
      <c r="M21" s="2"/>
      <c r="N21" s="24"/>
      <c r="O21" s="2"/>
      <c r="P21" s="24"/>
      <c r="Q21" s="2"/>
      <c r="R21" s="2"/>
      <c r="S21" s="27"/>
      <c r="T21" s="24"/>
      <c r="U21" s="24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2.75">
      <c r="A22" s="67"/>
      <c r="B22" s="66"/>
      <c r="C22" s="66"/>
      <c r="D22" s="19" t="s">
        <v>47</v>
      </c>
      <c r="E22" s="14" t="s">
        <v>11</v>
      </c>
      <c r="F22" s="7">
        <v>50</v>
      </c>
      <c r="G22" s="24"/>
      <c r="H22" s="2"/>
      <c r="I22" s="27"/>
      <c r="J22" s="27"/>
      <c r="K22" s="27"/>
      <c r="L22" s="2"/>
      <c r="M22" s="2"/>
      <c r="N22" s="24"/>
      <c r="O22" s="2"/>
      <c r="P22" s="24"/>
      <c r="Q22" s="2"/>
      <c r="R22" s="2"/>
      <c r="S22" s="27"/>
      <c r="T22" s="24"/>
      <c r="U22" s="24"/>
      <c r="V22" s="2"/>
      <c r="W22" s="2"/>
      <c r="X22" s="2"/>
      <c r="Y22" s="28">
        <v>1</v>
      </c>
      <c r="Z22" s="2"/>
      <c r="AA22" s="2"/>
      <c r="AB22" s="30">
        <v>3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2.75">
      <c r="A23" s="67"/>
      <c r="B23" s="66"/>
      <c r="C23" s="66"/>
      <c r="D23" s="19" t="s">
        <v>48</v>
      </c>
      <c r="E23" s="14" t="s">
        <v>11</v>
      </c>
      <c r="F23" s="7">
        <v>25</v>
      </c>
      <c r="G23" s="24"/>
      <c r="H23" s="2"/>
      <c r="I23" s="27"/>
      <c r="J23" s="27"/>
      <c r="K23" s="27"/>
      <c r="L23" s="2"/>
      <c r="M23" s="2"/>
      <c r="N23" s="24"/>
      <c r="O23" s="2"/>
      <c r="P23" s="24"/>
      <c r="Q23" s="2"/>
      <c r="R23" s="2"/>
      <c r="S23" s="27"/>
      <c r="T23" s="24"/>
      <c r="U23" s="24"/>
      <c r="V23" s="2"/>
      <c r="W23" s="2"/>
      <c r="X23" s="2"/>
      <c r="Y23" s="2"/>
      <c r="Z23" s="2"/>
      <c r="AA23" s="2"/>
      <c r="AB23" s="2"/>
      <c r="AC23" s="2"/>
      <c r="AD23" s="2"/>
      <c r="AE23" s="30">
        <v>3</v>
      </c>
      <c r="AF23" s="2"/>
      <c r="AG23" s="2"/>
      <c r="AH23" s="2">
        <v>11</v>
      </c>
      <c r="AI23" s="2"/>
      <c r="AJ23" s="2"/>
      <c r="AK23" s="2"/>
      <c r="AL23" s="2"/>
      <c r="AM23" s="2"/>
      <c r="AN23" s="2"/>
      <c r="AO23" s="2"/>
    </row>
    <row r="24" spans="1:41" ht="12.75">
      <c r="A24" s="67" t="s">
        <v>62</v>
      </c>
      <c r="B24" s="66" t="s">
        <v>61</v>
      </c>
      <c r="C24" s="64">
        <v>37359</v>
      </c>
      <c r="D24" s="19" t="s">
        <v>45</v>
      </c>
      <c r="E24" s="14" t="s">
        <v>16</v>
      </c>
      <c r="F24" s="7">
        <v>20</v>
      </c>
      <c r="G24" s="24"/>
      <c r="H24" s="2"/>
      <c r="I24" s="27"/>
      <c r="J24" s="27"/>
      <c r="K24" s="27"/>
      <c r="L24" s="2"/>
      <c r="M24" s="2"/>
      <c r="N24" s="24"/>
      <c r="O24" s="2"/>
      <c r="P24" s="24"/>
      <c r="Q24" s="2"/>
      <c r="R24" s="2"/>
      <c r="S24" s="27"/>
      <c r="T24" s="29">
        <v>2</v>
      </c>
      <c r="U24" s="24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2.75">
      <c r="A25" s="67"/>
      <c r="B25" s="66"/>
      <c r="C25" s="66"/>
      <c r="D25" s="19" t="s">
        <v>47</v>
      </c>
      <c r="E25" s="14" t="s">
        <v>16</v>
      </c>
      <c r="F25" s="7">
        <v>10</v>
      </c>
      <c r="G25" s="24"/>
      <c r="H25" s="2"/>
      <c r="I25" s="27"/>
      <c r="J25" s="27"/>
      <c r="K25" s="27"/>
      <c r="L25" s="2"/>
      <c r="M25" s="2"/>
      <c r="N25" s="24"/>
      <c r="O25" s="2"/>
      <c r="P25" s="24"/>
      <c r="Q25" s="2"/>
      <c r="R25" s="2"/>
      <c r="S25" s="27"/>
      <c r="T25" s="24"/>
      <c r="U25" s="24"/>
      <c r="V25" s="2"/>
      <c r="W25" s="2"/>
      <c r="X25" s="2"/>
      <c r="Y25" s="29">
        <v>2</v>
      </c>
      <c r="Z25" s="2"/>
      <c r="AA25" s="2"/>
      <c r="AB25" s="28">
        <v>1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2.75">
      <c r="A26" s="67"/>
      <c r="B26" s="66"/>
      <c r="C26" s="66"/>
      <c r="D26" s="19" t="s">
        <v>48</v>
      </c>
      <c r="E26" s="14" t="s">
        <v>16</v>
      </c>
      <c r="F26" s="7">
        <v>6</v>
      </c>
      <c r="G26" s="24"/>
      <c r="H26" s="2"/>
      <c r="I26" s="27"/>
      <c r="J26" s="27"/>
      <c r="K26" s="27"/>
      <c r="L26" s="2"/>
      <c r="M26" s="2"/>
      <c r="N26" s="24"/>
      <c r="O26" s="2"/>
      <c r="P26" s="24"/>
      <c r="Q26" s="2"/>
      <c r="R26" s="2"/>
      <c r="S26" s="27"/>
      <c r="T26" s="24"/>
      <c r="U26" s="24"/>
      <c r="V26" s="2"/>
      <c r="W26" s="2"/>
      <c r="X26" s="2"/>
      <c r="Y26" s="2"/>
      <c r="Z26" s="2"/>
      <c r="AA26" s="2"/>
      <c r="AB26" s="2"/>
      <c r="AC26" s="2"/>
      <c r="AD26" s="2"/>
      <c r="AE26" s="2">
        <v>4</v>
      </c>
      <c r="AF26" s="2"/>
      <c r="AG26" s="2"/>
      <c r="AH26" s="2">
        <v>5</v>
      </c>
      <c r="AI26" s="2"/>
      <c r="AJ26" s="2"/>
      <c r="AK26" s="2"/>
      <c r="AL26" s="2"/>
      <c r="AM26" s="2"/>
      <c r="AN26" s="2"/>
      <c r="AO26" s="2"/>
    </row>
    <row r="27" spans="1:41" ht="12.75">
      <c r="A27" s="72" t="s">
        <v>63</v>
      </c>
      <c r="B27" s="66" t="s">
        <v>64</v>
      </c>
      <c r="C27" s="64">
        <v>37360</v>
      </c>
      <c r="D27" s="19" t="s">
        <v>45</v>
      </c>
      <c r="E27" s="14" t="s">
        <v>105</v>
      </c>
      <c r="F27" s="7">
        <v>5</v>
      </c>
      <c r="G27" s="24"/>
      <c r="H27" s="2"/>
      <c r="I27" s="27"/>
      <c r="J27" s="27"/>
      <c r="K27" s="27"/>
      <c r="L27" s="2"/>
      <c r="M27" s="2"/>
      <c r="N27" s="24"/>
      <c r="O27" s="2"/>
      <c r="P27" s="24"/>
      <c r="Q27" s="2"/>
      <c r="R27" s="2"/>
      <c r="S27" s="27"/>
      <c r="T27" s="29">
        <v>2</v>
      </c>
      <c r="U27" s="24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2.75">
      <c r="A28" s="72"/>
      <c r="B28" s="66"/>
      <c r="C28" s="66"/>
      <c r="D28" s="19" t="s">
        <v>47</v>
      </c>
      <c r="E28" s="14" t="s">
        <v>105</v>
      </c>
      <c r="F28" s="7">
        <v>5</v>
      </c>
      <c r="G28" s="24"/>
      <c r="H28" s="2"/>
      <c r="I28" s="27"/>
      <c r="J28" s="27"/>
      <c r="K28" s="27"/>
      <c r="L28" s="2"/>
      <c r="M28" s="2"/>
      <c r="N28" s="24"/>
      <c r="O28" s="2"/>
      <c r="P28" s="24"/>
      <c r="Q28" s="2"/>
      <c r="R28" s="2"/>
      <c r="S28" s="27"/>
      <c r="T28" s="24"/>
      <c r="U28" s="24"/>
      <c r="V28" s="2"/>
      <c r="W28" s="2"/>
      <c r="X28" s="2"/>
      <c r="Y28" s="30">
        <v>3</v>
      </c>
      <c r="Z28" s="2"/>
      <c r="AA28" s="2"/>
      <c r="AB28" s="2">
        <v>5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2.75">
      <c r="A29" s="72"/>
      <c r="B29" s="66"/>
      <c r="C29" s="66"/>
      <c r="D29" s="19" t="s">
        <v>48</v>
      </c>
      <c r="E29" s="14" t="s">
        <v>105</v>
      </c>
      <c r="F29" s="7">
        <v>5</v>
      </c>
      <c r="G29" s="24"/>
      <c r="H29" s="2"/>
      <c r="I29" s="27"/>
      <c r="J29" s="27"/>
      <c r="K29" s="27"/>
      <c r="L29" s="2"/>
      <c r="M29" s="2"/>
      <c r="N29" s="24"/>
      <c r="O29" s="2"/>
      <c r="P29" s="24"/>
      <c r="Q29" s="2"/>
      <c r="R29" s="2"/>
      <c r="S29" s="27"/>
      <c r="T29" s="24"/>
      <c r="U29" s="24"/>
      <c r="V29" s="2"/>
      <c r="W29" s="2"/>
      <c r="X29" s="2"/>
      <c r="Y29" s="2"/>
      <c r="Z29" s="2"/>
      <c r="AA29" s="2"/>
      <c r="AB29" s="2"/>
      <c r="AC29" s="2"/>
      <c r="AD29" s="2"/>
      <c r="AE29" s="2">
        <v>6</v>
      </c>
      <c r="AF29" s="2"/>
      <c r="AG29" s="2"/>
      <c r="AH29" s="2">
        <v>7</v>
      </c>
      <c r="AI29" s="2"/>
      <c r="AJ29" s="2"/>
      <c r="AK29" s="2"/>
      <c r="AL29" s="2"/>
      <c r="AM29" s="2"/>
      <c r="AN29" s="2"/>
      <c r="AO29" s="2"/>
    </row>
    <row r="30" spans="1:41" ht="12.75">
      <c r="A30" s="70" t="s">
        <v>66</v>
      </c>
      <c r="B30" s="66" t="s">
        <v>65</v>
      </c>
      <c r="C30" s="64">
        <v>37366</v>
      </c>
      <c r="D30" s="19" t="s">
        <v>45</v>
      </c>
      <c r="E30" s="14" t="s">
        <v>105</v>
      </c>
      <c r="F30" s="7">
        <v>32</v>
      </c>
      <c r="G30" s="24"/>
      <c r="H30" s="2"/>
      <c r="I30" s="27"/>
      <c r="J30" s="27"/>
      <c r="K30" s="27"/>
      <c r="L30" s="2"/>
      <c r="M30" s="2"/>
      <c r="N30" s="24"/>
      <c r="O30" s="2"/>
      <c r="P30" s="24"/>
      <c r="Q30" s="2"/>
      <c r="R30" s="2"/>
      <c r="S30" s="27"/>
      <c r="T30" s="28">
        <v>1</v>
      </c>
      <c r="U30" s="2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2.75">
      <c r="A31" s="70"/>
      <c r="B31" s="66"/>
      <c r="C31" s="66"/>
      <c r="D31" s="19" t="s">
        <v>47</v>
      </c>
      <c r="E31" s="14" t="s">
        <v>105</v>
      </c>
      <c r="F31" s="7">
        <v>16</v>
      </c>
      <c r="G31" s="24"/>
      <c r="H31" s="2"/>
      <c r="I31" s="27"/>
      <c r="J31" s="27"/>
      <c r="K31" s="27"/>
      <c r="L31" s="2"/>
      <c r="M31" s="2"/>
      <c r="N31" s="24"/>
      <c r="O31" s="2"/>
      <c r="P31" s="24"/>
      <c r="Q31" s="2"/>
      <c r="R31" s="2"/>
      <c r="S31" s="27"/>
      <c r="T31" s="24"/>
      <c r="U31" s="24"/>
      <c r="V31" s="2"/>
      <c r="W31" s="2"/>
      <c r="X31" s="2"/>
      <c r="Y31" s="29">
        <v>2</v>
      </c>
      <c r="Z31" s="2"/>
      <c r="AA31" s="2"/>
      <c r="AB31" s="2">
        <v>4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2.75">
      <c r="A32" s="70"/>
      <c r="B32" s="66"/>
      <c r="C32" s="66"/>
      <c r="D32" s="19" t="s">
        <v>48</v>
      </c>
      <c r="E32" s="14" t="s">
        <v>105</v>
      </c>
      <c r="F32" s="7">
        <v>16</v>
      </c>
      <c r="G32" s="24"/>
      <c r="H32" s="2"/>
      <c r="I32" s="27"/>
      <c r="J32" s="27"/>
      <c r="K32" s="27"/>
      <c r="L32" s="2"/>
      <c r="M32" s="2"/>
      <c r="N32" s="24"/>
      <c r="O32" s="2"/>
      <c r="P32" s="24"/>
      <c r="Q32" s="2"/>
      <c r="R32" s="2"/>
      <c r="S32" s="27"/>
      <c r="T32" s="24"/>
      <c r="U32" s="24"/>
      <c r="V32" s="2"/>
      <c r="W32" s="2"/>
      <c r="X32" s="2"/>
      <c r="Y32" s="2"/>
      <c r="Z32" s="2"/>
      <c r="AA32" s="2"/>
      <c r="AB32" s="2"/>
      <c r="AC32" s="2"/>
      <c r="AD32" s="2"/>
      <c r="AE32" s="2">
        <v>11</v>
      </c>
      <c r="AF32" s="2"/>
      <c r="AG32" s="2"/>
      <c r="AH32" s="2">
        <v>17</v>
      </c>
      <c r="AI32" s="2"/>
      <c r="AJ32" s="2"/>
      <c r="AK32" s="2"/>
      <c r="AL32" s="2"/>
      <c r="AM32" s="2"/>
      <c r="AN32" s="2"/>
      <c r="AO32" s="2"/>
    </row>
    <row r="33" spans="1:41" ht="12.75">
      <c r="A33" s="67" t="s">
        <v>69</v>
      </c>
      <c r="B33" s="66" t="s">
        <v>70</v>
      </c>
      <c r="C33" s="64">
        <v>37377</v>
      </c>
      <c r="D33" s="19" t="s">
        <v>44</v>
      </c>
      <c r="E33" s="14" t="s">
        <v>11</v>
      </c>
      <c r="F33" s="7">
        <v>90</v>
      </c>
      <c r="G33" s="24"/>
      <c r="H33" s="2"/>
      <c r="I33" s="27"/>
      <c r="J33" s="27"/>
      <c r="K33" s="27"/>
      <c r="L33" s="2"/>
      <c r="M33" s="2"/>
      <c r="N33" s="24"/>
      <c r="O33" s="2"/>
      <c r="P33" s="24"/>
      <c r="Q33" s="2">
        <v>7</v>
      </c>
      <c r="R33" s="30">
        <v>3</v>
      </c>
      <c r="S33" s="26"/>
      <c r="T33" s="24"/>
      <c r="U33" s="24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2.75">
      <c r="A34" s="67"/>
      <c r="B34" s="66"/>
      <c r="C34" s="66"/>
      <c r="D34" s="19" t="s">
        <v>45</v>
      </c>
      <c r="E34" s="14" t="s">
        <v>11</v>
      </c>
      <c r="F34" s="7">
        <v>90</v>
      </c>
      <c r="G34" s="24"/>
      <c r="H34" s="2"/>
      <c r="I34" s="27"/>
      <c r="J34" s="27"/>
      <c r="K34" s="27"/>
      <c r="L34" s="2"/>
      <c r="M34" s="2"/>
      <c r="N34" s="24"/>
      <c r="O34" s="2"/>
      <c r="P34" s="24"/>
      <c r="Q34" s="2"/>
      <c r="R34" s="2"/>
      <c r="S34" s="27"/>
      <c r="T34" s="29">
        <v>2</v>
      </c>
      <c r="U34" s="24">
        <v>4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2.75">
      <c r="A35" s="67"/>
      <c r="B35" s="66"/>
      <c r="C35" s="66"/>
      <c r="D35" s="19" t="s">
        <v>46</v>
      </c>
      <c r="E35" s="14" t="s">
        <v>11</v>
      </c>
      <c r="F35" s="7">
        <v>25</v>
      </c>
      <c r="G35" s="24"/>
      <c r="H35" s="28">
        <v>1</v>
      </c>
      <c r="I35" s="27"/>
      <c r="J35" s="27"/>
      <c r="K35" s="27"/>
      <c r="L35" s="2"/>
      <c r="M35" s="2"/>
      <c r="N35" s="24"/>
      <c r="O35" s="2"/>
      <c r="P35" s="24"/>
      <c r="Q35" s="2"/>
      <c r="R35" s="2"/>
      <c r="S35" s="27"/>
      <c r="T35" s="24"/>
      <c r="U35" s="24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2.75">
      <c r="A36" s="67"/>
      <c r="B36" s="66"/>
      <c r="C36" s="66"/>
      <c r="D36" s="19" t="s">
        <v>47</v>
      </c>
      <c r="E36" s="14" t="s">
        <v>11</v>
      </c>
      <c r="F36" s="7">
        <v>45</v>
      </c>
      <c r="G36" s="24"/>
      <c r="H36" s="2"/>
      <c r="I36" s="27"/>
      <c r="J36" s="27"/>
      <c r="K36" s="27"/>
      <c r="L36" s="2"/>
      <c r="M36" s="2"/>
      <c r="N36" s="24"/>
      <c r="O36" s="2"/>
      <c r="P36" s="24"/>
      <c r="Q36" s="2"/>
      <c r="R36" s="2"/>
      <c r="S36" s="27"/>
      <c r="T36" s="24"/>
      <c r="U36" s="24"/>
      <c r="V36" s="2">
        <v>8</v>
      </c>
      <c r="W36" s="2"/>
      <c r="X36" s="2"/>
      <c r="Y36" s="28">
        <v>1</v>
      </c>
      <c r="Z36" s="2"/>
      <c r="AA36" s="2"/>
      <c r="AB36" s="29">
        <v>2</v>
      </c>
      <c r="AC36" s="2"/>
      <c r="AD36" s="2"/>
      <c r="AE36" s="2"/>
      <c r="AF36" s="2">
        <v>8</v>
      </c>
      <c r="AG36" s="2">
        <v>9</v>
      </c>
      <c r="AH36" s="2"/>
      <c r="AI36" s="2"/>
      <c r="AJ36" s="2"/>
      <c r="AK36" s="2"/>
      <c r="AL36" s="2"/>
      <c r="AM36" s="2"/>
      <c r="AN36" s="2"/>
      <c r="AO36" s="2"/>
    </row>
    <row r="37" spans="1:41" ht="12.75">
      <c r="A37" s="67"/>
      <c r="B37" s="66"/>
      <c r="C37" s="66"/>
      <c r="D37" s="19" t="s">
        <v>48</v>
      </c>
      <c r="E37" s="14" t="s">
        <v>11</v>
      </c>
      <c r="F37" s="7">
        <v>25</v>
      </c>
      <c r="G37" s="24"/>
      <c r="H37" s="2"/>
      <c r="I37" s="27"/>
      <c r="J37" s="27"/>
      <c r="K37" s="27"/>
      <c r="L37" s="2"/>
      <c r="M37" s="2"/>
      <c r="N37" s="24"/>
      <c r="O37" s="2"/>
      <c r="P37" s="24"/>
      <c r="Q37" s="2"/>
      <c r="R37" s="2"/>
      <c r="S37" s="27"/>
      <c r="T37" s="24"/>
      <c r="U37" s="24"/>
      <c r="V37" s="2"/>
      <c r="W37" s="2"/>
      <c r="X37" s="2"/>
      <c r="Y37" s="2"/>
      <c r="Z37" s="2"/>
      <c r="AA37" s="2"/>
      <c r="AB37" s="2"/>
      <c r="AC37" s="2"/>
      <c r="AD37" s="2">
        <v>4</v>
      </c>
      <c r="AE37" s="29">
        <v>2</v>
      </c>
      <c r="AF37" s="2"/>
      <c r="AG37" s="2"/>
      <c r="AH37" s="30">
        <v>3</v>
      </c>
      <c r="AI37" s="2"/>
      <c r="AJ37" s="2"/>
      <c r="AK37" s="2"/>
      <c r="AL37" s="2"/>
      <c r="AM37" s="2"/>
      <c r="AN37" s="2"/>
      <c r="AO37" s="2"/>
    </row>
    <row r="38" spans="1:41" ht="12.75">
      <c r="A38" s="67"/>
      <c r="B38" s="66"/>
      <c r="C38" s="66"/>
      <c r="D38" s="19" t="s">
        <v>49</v>
      </c>
      <c r="E38" s="14" t="s">
        <v>11</v>
      </c>
      <c r="F38" s="7">
        <v>16</v>
      </c>
      <c r="G38" s="24"/>
      <c r="H38" s="2"/>
      <c r="I38" s="27"/>
      <c r="J38" s="27"/>
      <c r="K38" s="27"/>
      <c r="L38" s="28">
        <v>1</v>
      </c>
      <c r="M38" s="29">
        <v>2</v>
      </c>
      <c r="N38" s="24"/>
      <c r="O38" s="2"/>
      <c r="P38" s="24"/>
      <c r="Q38" s="2"/>
      <c r="R38" s="2"/>
      <c r="S38" s="27"/>
      <c r="T38" s="24"/>
      <c r="U38" s="24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7"/>
      <c r="AN38" s="2"/>
      <c r="AO38" s="2"/>
    </row>
    <row r="39" spans="1:41" ht="12.75">
      <c r="A39" s="67"/>
      <c r="B39" s="66"/>
      <c r="C39" s="66"/>
      <c r="D39" s="19" t="s">
        <v>50</v>
      </c>
      <c r="E39" s="14" t="s">
        <v>11</v>
      </c>
      <c r="F39" s="7">
        <v>16</v>
      </c>
      <c r="G39" s="24"/>
      <c r="H39" s="2"/>
      <c r="I39" s="27"/>
      <c r="J39" s="27"/>
      <c r="K39" s="27"/>
      <c r="L39" s="2"/>
      <c r="M39" s="2"/>
      <c r="N39" s="24"/>
      <c r="O39" s="2"/>
      <c r="P39" s="24"/>
      <c r="Q39" s="2"/>
      <c r="R39" s="2"/>
      <c r="S39" s="27"/>
      <c r="T39" s="24"/>
      <c r="U39" s="24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 t="s">
        <v>6</v>
      </c>
      <c r="AG39" s="2" t="s">
        <v>6</v>
      </c>
      <c r="AH39" s="2"/>
      <c r="AI39" s="29">
        <v>2</v>
      </c>
      <c r="AJ39" s="2">
        <v>8</v>
      </c>
      <c r="AK39" s="2">
        <v>9</v>
      </c>
      <c r="AL39" s="2">
        <v>5</v>
      </c>
      <c r="AM39" s="30">
        <v>3</v>
      </c>
      <c r="AN39" s="2">
        <v>7</v>
      </c>
      <c r="AO39" s="2">
        <v>4</v>
      </c>
    </row>
    <row r="40" spans="1:41" ht="12.75">
      <c r="A40" s="67" t="s">
        <v>71</v>
      </c>
      <c r="B40" s="66" t="s">
        <v>54</v>
      </c>
      <c r="C40" s="64">
        <v>37380</v>
      </c>
      <c r="D40" s="19" t="s">
        <v>48</v>
      </c>
      <c r="E40" s="14" t="s">
        <v>11</v>
      </c>
      <c r="F40" s="7">
        <v>8</v>
      </c>
      <c r="G40" s="24"/>
      <c r="H40" s="2"/>
      <c r="I40" s="27"/>
      <c r="J40" s="27"/>
      <c r="K40" s="27"/>
      <c r="L40" s="2"/>
      <c r="M40" s="2"/>
      <c r="N40" s="24"/>
      <c r="O40" s="2"/>
      <c r="P40" s="24"/>
      <c r="Q40" s="2"/>
      <c r="R40" s="2"/>
      <c r="S40" s="27"/>
      <c r="T40" s="24"/>
      <c r="U40" s="24"/>
      <c r="V40" s="2"/>
      <c r="W40" s="2"/>
      <c r="X40" s="2"/>
      <c r="Y40" s="2"/>
      <c r="Z40" s="2"/>
      <c r="AA40" s="2"/>
      <c r="AB40" s="2"/>
      <c r="AC40" s="2"/>
      <c r="AD40" s="28">
        <v>1</v>
      </c>
      <c r="AE40" s="29">
        <v>2</v>
      </c>
      <c r="AF40" s="2"/>
      <c r="AG40" s="2"/>
      <c r="AH40" s="30">
        <v>3</v>
      </c>
      <c r="AI40" s="2">
        <v>4</v>
      </c>
      <c r="AJ40" s="2"/>
      <c r="AK40" s="2"/>
      <c r="AL40" s="2"/>
      <c r="AM40" s="2"/>
      <c r="AN40" s="2"/>
      <c r="AO40" s="2">
        <v>5</v>
      </c>
    </row>
    <row r="41" spans="1:41" ht="12.75">
      <c r="A41" s="67"/>
      <c r="B41" s="66"/>
      <c r="C41" s="66"/>
      <c r="D41" s="19" t="s">
        <v>47</v>
      </c>
      <c r="E41" s="14" t="s">
        <v>11</v>
      </c>
      <c r="F41" s="7">
        <v>52</v>
      </c>
      <c r="G41" s="24"/>
      <c r="H41" s="2"/>
      <c r="I41" s="27"/>
      <c r="J41" s="27"/>
      <c r="K41" s="27"/>
      <c r="L41" s="2"/>
      <c r="M41" s="2"/>
      <c r="N41" s="24"/>
      <c r="O41" s="2"/>
      <c r="P41" s="24"/>
      <c r="Q41" s="2"/>
      <c r="R41" s="2"/>
      <c r="S41" s="27"/>
      <c r="T41" s="24"/>
      <c r="U41" s="24"/>
      <c r="V41" s="2"/>
      <c r="W41" s="2"/>
      <c r="X41" s="2"/>
      <c r="Y41" s="28">
        <v>1</v>
      </c>
      <c r="Z41" s="2"/>
      <c r="AA41" s="2"/>
      <c r="AB41" s="29">
        <v>2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34" customFormat="1" ht="12.75">
      <c r="A42" s="67"/>
      <c r="B42" s="66"/>
      <c r="C42" s="66"/>
      <c r="D42" s="31" t="s">
        <v>179</v>
      </c>
      <c r="E42" s="32" t="s">
        <v>11</v>
      </c>
      <c r="F42" s="33">
        <v>92</v>
      </c>
      <c r="G42" s="26"/>
      <c r="H42" s="27"/>
      <c r="I42" s="27"/>
      <c r="J42" s="27"/>
      <c r="K42" s="27"/>
      <c r="L42" s="27"/>
      <c r="M42" s="27"/>
      <c r="N42" s="26" t="s">
        <v>151</v>
      </c>
      <c r="O42" s="27"/>
      <c r="P42" s="26" t="s">
        <v>151</v>
      </c>
      <c r="Q42" s="27"/>
      <c r="R42" s="27" t="s">
        <v>101</v>
      </c>
      <c r="S42" s="27"/>
      <c r="T42" s="26" t="s">
        <v>101</v>
      </c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6"/>
      <c r="AI42" s="27"/>
      <c r="AJ42" s="27"/>
      <c r="AK42" s="27"/>
      <c r="AL42" s="27"/>
      <c r="AM42" s="27"/>
      <c r="AN42" s="27"/>
      <c r="AO42" s="27"/>
    </row>
    <row r="43" spans="1:41" ht="12.75">
      <c r="A43" s="67" t="s">
        <v>72</v>
      </c>
      <c r="B43" s="66" t="s">
        <v>56</v>
      </c>
      <c r="C43" s="64">
        <v>37384</v>
      </c>
      <c r="D43" s="19" t="s">
        <v>73</v>
      </c>
      <c r="E43" s="14" t="s">
        <v>10</v>
      </c>
      <c r="F43" s="7">
        <v>0.8</v>
      </c>
      <c r="G43" s="24"/>
      <c r="H43" s="2"/>
      <c r="I43" s="27"/>
      <c r="J43" s="27"/>
      <c r="K43" s="27"/>
      <c r="L43" s="2"/>
      <c r="M43" s="2"/>
      <c r="N43" s="24"/>
      <c r="O43" s="2"/>
      <c r="P43" s="24"/>
      <c r="Q43" s="2"/>
      <c r="R43" s="2"/>
      <c r="S43" s="27"/>
      <c r="T43" s="24"/>
      <c r="U43" s="24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>
        <v>5</v>
      </c>
      <c r="AK43" s="2"/>
      <c r="AL43" s="2"/>
      <c r="AM43" s="2"/>
      <c r="AN43" s="2"/>
      <c r="AO43" s="28">
        <v>1</v>
      </c>
    </row>
    <row r="44" spans="1:41" ht="12.75">
      <c r="A44" s="67"/>
      <c r="B44" s="66"/>
      <c r="C44" s="64"/>
      <c r="D44" s="76" t="s">
        <v>77</v>
      </c>
      <c r="E44" s="14" t="s">
        <v>10</v>
      </c>
      <c r="F44" s="7">
        <v>2</v>
      </c>
      <c r="G44" s="24"/>
      <c r="H44" s="2"/>
      <c r="I44" s="27"/>
      <c r="J44" s="27"/>
      <c r="K44" s="27"/>
      <c r="L44" s="2">
        <v>4</v>
      </c>
      <c r="M44" s="2"/>
      <c r="N44" s="24"/>
      <c r="O44" s="2"/>
      <c r="P44" s="24"/>
      <c r="Q44" s="2"/>
      <c r="R44" s="2"/>
      <c r="S44" s="27"/>
      <c r="T44" s="24"/>
      <c r="U44" s="24"/>
      <c r="V44" s="2"/>
      <c r="W44" s="2"/>
      <c r="X44" s="2"/>
      <c r="Y44" s="2"/>
      <c r="Z44" s="2"/>
      <c r="AA44" s="2"/>
      <c r="AB44" s="2"/>
      <c r="AC44" s="2"/>
      <c r="AD44" s="2"/>
      <c r="AE44" s="27"/>
      <c r="AF44" s="2"/>
      <c r="AG44" s="2"/>
      <c r="AH44" s="26"/>
      <c r="AI44" s="2"/>
      <c r="AJ44" s="2"/>
      <c r="AK44" s="2"/>
      <c r="AL44" s="2"/>
      <c r="AM44" s="27"/>
      <c r="AN44" s="2"/>
      <c r="AO44" s="2"/>
    </row>
    <row r="45" spans="1:41" ht="12.75">
      <c r="A45" s="67"/>
      <c r="B45" s="66"/>
      <c r="C45" s="64"/>
      <c r="D45" s="76"/>
      <c r="E45" s="14" t="s">
        <v>11</v>
      </c>
      <c r="F45" s="7">
        <v>6</v>
      </c>
      <c r="G45" s="24"/>
      <c r="H45" s="2"/>
      <c r="I45" s="27"/>
      <c r="J45" s="27"/>
      <c r="K45" s="27"/>
      <c r="L45" s="2">
        <v>4</v>
      </c>
      <c r="M45" s="2"/>
      <c r="N45" s="24"/>
      <c r="O45" s="2"/>
      <c r="P45" s="24"/>
      <c r="Q45" s="2"/>
      <c r="R45" s="2"/>
      <c r="S45" s="27"/>
      <c r="T45" s="24"/>
      <c r="U45" s="2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2.75">
      <c r="A46" s="67"/>
      <c r="B46" s="66"/>
      <c r="C46" s="66"/>
      <c r="D46" s="76" t="s">
        <v>74</v>
      </c>
      <c r="E46" s="14" t="s">
        <v>10</v>
      </c>
      <c r="F46" s="7">
        <v>2</v>
      </c>
      <c r="G46" s="24"/>
      <c r="H46" s="2"/>
      <c r="I46" s="27"/>
      <c r="J46" s="27"/>
      <c r="K46" s="27"/>
      <c r="L46" s="2"/>
      <c r="M46" s="2"/>
      <c r="N46" s="24"/>
      <c r="O46" s="2"/>
      <c r="P46" s="24"/>
      <c r="Q46" s="2"/>
      <c r="R46" s="2"/>
      <c r="S46" s="27"/>
      <c r="T46" s="24"/>
      <c r="U46" s="24"/>
      <c r="V46" s="2"/>
      <c r="W46" s="2"/>
      <c r="X46" s="2"/>
      <c r="Y46" s="2"/>
      <c r="Z46" s="2"/>
      <c r="AA46" s="2"/>
      <c r="AB46" s="2"/>
      <c r="AC46" s="2"/>
      <c r="AD46" s="2"/>
      <c r="AE46" s="28">
        <v>1</v>
      </c>
      <c r="AF46" s="2"/>
      <c r="AG46" s="2"/>
      <c r="AH46" s="30">
        <v>3</v>
      </c>
      <c r="AI46" s="2">
        <v>5</v>
      </c>
      <c r="AJ46" s="2"/>
      <c r="AK46" s="2"/>
      <c r="AL46" s="2">
        <v>8</v>
      </c>
      <c r="AM46" s="29">
        <v>2</v>
      </c>
      <c r="AN46" s="2">
        <v>9</v>
      </c>
      <c r="AO46" s="2"/>
    </row>
    <row r="47" spans="1:41" ht="12.75">
      <c r="A47" s="67"/>
      <c r="B47" s="66"/>
      <c r="C47" s="66"/>
      <c r="D47" s="76"/>
      <c r="E47" s="14" t="s">
        <v>11</v>
      </c>
      <c r="F47" s="7">
        <v>12</v>
      </c>
      <c r="G47" s="24"/>
      <c r="H47" s="2"/>
      <c r="I47" s="27"/>
      <c r="J47" s="27"/>
      <c r="K47" s="27"/>
      <c r="L47" s="2"/>
      <c r="M47" s="2"/>
      <c r="N47" s="24"/>
      <c r="O47" s="2"/>
      <c r="P47" s="24"/>
      <c r="Q47" s="2"/>
      <c r="R47" s="2" t="s">
        <v>6</v>
      </c>
      <c r="S47" s="27"/>
      <c r="T47" s="24"/>
      <c r="U47" s="24"/>
      <c r="V47" s="2"/>
      <c r="W47" s="2"/>
      <c r="X47" s="2"/>
      <c r="Y47" s="2"/>
      <c r="Z47" s="2"/>
      <c r="AA47" s="2"/>
      <c r="AB47" s="2"/>
      <c r="AC47" s="2"/>
      <c r="AD47" s="2"/>
      <c r="AE47" s="29">
        <v>2</v>
      </c>
      <c r="AF47" s="2"/>
      <c r="AG47" s="2"/>
      <c r="AH47" s="2">
        <v>6</v>
      </c>
      <c r="AI47" s="2">
        <v>5</v>
      </c>
      <c r="AJ47" s="2"/>
      <c r="AK47" s="2"/>
      <c r="AL47" s="2">
        <v>13</v>
      </c>
      <c r="AM47" s="2">
        <v>4</v>
      </c>
      <c r="AN47" s="2">
        <v>7</v>
      </c>
      <c r="AO47" s="2"/>
    </row>
    <row r="48" spans="1:41" ht="12.75">
      <c r="A48" s="67"/>
      <c r="B48" s="66"/>
      <c r="C48" s="66"/>
      <c r="D48" s="76" t="s">
        <v>79</v>
      </c>
      <c r="E48" s="14" t="s">
        <v>10</v>
      </c>
      <c r="F48" s="7">
        <v>6</v>
      </c>
      <c r="G48" s="24"/>
      <c r="H48" s="2"/>
      <c r="I48" s="27"/>
      <c r="J48" s="27"/>
      <c r="K48" s="27"/>
      <c r="L48" s="2"/>
      <c r="M48" s="29">
        <v>2</v>
      </c>
      <c r="N48" s="24"/>
      <c r="O48" s="2"/>
      <c r="P48" s="24"/>
      <c r="Q48" s="2"/>
      <c r="R48" s="2"/>
      <c r="S48" s="27"/>
      <c r="T48" s="24"/>
      <c r="U48" s="24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2.75">
      <c r="A49" s="67"/>
      <c r="B49" s="66"/>
      <c r="C49" s="66"/>
      <c r="D49" s="76"/>
      <c r="E49" s="14" t="s">
        <v>11</v>
      </c>
      <c r="F49" s="7">
        <v>12</v>
      </c>
      <c r="G49" s="24"/>
      <c r="H49" s="2"/>
      <c r="I49" s="27"/>
      <c r="J49" s="27"/>
      <c r="K49" s="27"/>
      <c r="L49" s="2"/>
      <c r="M49" s="29">
        <v>2</v>
      </c>
      <c r="N49" s="24"/>
      <c r="O49" s="2"/>
      <c r="P49" s="24"/>
      <c r="Q49" s="2"/>
      <c r="R49" s="2"/>
      <c r="S49" s="27"/>
      <c r="T49" s="24"/>
      <c r="U49" s="24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2.75">
      <c r="A50" s="67"/>
      <c r="B50" s="66"/>
      <c r="C50" s="66"/>
      <c r="D50" s="76" t="s">
        <v>75</v>
      </c>
      <c r="E50" s="14" t="s">
        <v>10</v>
      </c>
      <c r="F50" s="7">
        <v>6</v>
      </c>
      <c r="G50" s="24"/>
      <c r="H50" s="2"/>
      <c r="I50" s="27"/>
      <c r="J50" s="27"/>
      <c r="K50" s="27"/>
      <c r="L50" s="2"/>
      <c r="M50" s="2"/>
      <c r="N50" s="24"/>
      <c r="O50" s="2"/>
      <c r="P50" s="24"/>
      <c r="Q50" s="2"/>
      <c r="R50" s="2"/>
      <c r="S50" s="27"/>
      <c r="T50" s="24"/>
      <c r="U50" s="24"/>
      <c r="V50" s="2"/>
      <c r="W50" s="2">
        <v>7</v>
      </c>
      <c r="X50" s="2"/>
      <c r="Y50" s="2"/>
      <c r="Z50" s="2">
        <v>9</v>
      </c>
      <c r="AA50" s="2">
        <v>4</v>
      </c>
      <c r="AB50" s="2"/>
      <c r="AC50" s="2">
        <v>13</v>
      </c>
      <c r="AD50" s="2"/>
      <c r="AE50" s="2"/>
      <c r="AF50" s="2">
        <v>12</v>
      </c>
      <c r="AG50" s="2">
        <v>11</v>
      </c>
      <c r="AH50" s="2"/>
      <c r="AI50" s="2"/>
      <c r="AJ50" s="2"/>
      <c r="AK50" s="2"/>
      <c r="AL50" s="2"/>
      <c r="AM50" s="2"/>
      <c r="AN50" s="2"/>
      <c r="AO50" s="2"/>
    </row>
    <row r="51" spans="1:41" ht="12.75">
      <c r="A51" s="67"/>
      <c r="B51" s="66"/>
      <c r="C51" s="66"/>
      <c r="D51" s="76"/>
      <c r="E51" s="14" t="s">
        <v>11</v>
      </c>
      <c r="F51" s="7">
        <v>18</v>
      </c>
      <c r="G51" s="24"/>
      <c r="H51" s="2"/>
      <c r="I51" s="27"/>
      <c r="J51" s="27"/>
      <c r="K51" s="27"/>
      <c r="L51" s="2"/>
      <c r="M51" s="2"/>
      <c r="N51" s="24"/>
      <c r="O51" s="2"/>
      <c r="P51" s="24"/>
      <c r="Q51" s="2"/>
      <c r="R51" s="2"/>
      <c r="S51" s="27"/>
      <c r="T51" s="24"/>
      <c r="U51" s="24"/>
      <c r="V51" s="2"/>
      <c r="W51" s="2">
        <v>7</v>
      </c>
      <c r="X51" s="2"/>
      <c r="Y51" s="2"/>
      <c r="Z51" s="2">
        <v>10</v>
      </c>
      <c r="AA51" s="30">
        <v>3</v>
      </c>
      <c r="AB51" s="2"/>
      <c r="AC51" s="2"/>
      <c r="AD51" s="2"/>
      <c r="AE51" s="2"/>
      <c r="AF51" s="2">
        <v>4</v>
      </c>
      <c r="AG51" s="2">
        <v>11</v>
      </c>
      <c r="AH51" s="2"/>
      <c r="AI51" s="2"/>
      <c r="AJ51" s="2"/>
      <c r="AK51" s="2"/>
      <c r="AL51" s="2"/>
      <c r="AM51" s="2"/>
      <c r="AN51" s="2"/>
      <c r="AO51" s="2"/>
    </row>
    <row r="52" spans="1:41" ht="12.75">
      <c r="A52" s="67"/>
      <c r="B52" s="66"/>
      <c r="C52" s="66"/>
      <c r="D52" s="76" t="s">
        <v>76</v>
      </c>
      <c r="E52" s="14" t="s">
        <v>10</v>
      </c>
      <c r="F52" s="7">
        <v>6</v>
      </c>
      <c r="G52" s="24"/>
      <c r="H52" s="2"/>
      <c r="I52" s="27"/>
      <c r="J52" s="27"/>
      <c r="K52" s="27"/>
      <c r="L52" s="2"/>
      <c r="M52" s="2"/>
      <c r="N52" s="24"/>
      <c r="O52" s="2"/>
      <c r="P52" s="24"/>
      <c r="Q52" s="2"/>
      <c r="R52" s="2"/>
      <c r="S52" s="27"/>
      <c r="T52" s="28">
        <v>1</v>
      </c>
      <c r="U52" s="24">
        <v>5</v>
      </c>
      <c r="V52" s="2"/>
      <c r="W52" s="2"/>
      <c r="X52" s="2"/>
      <c r="Y52" s="29">
        <v>2</v>
      </c>
      <c r="Z52" s="2"/>
      <c r="AA52" s="2"/>
      <c r="AB52" s="30">
        <v>3</v>
      </c>
      <c r="AC52" s="2"/>
      <c r="AD52" s="2"/>
      <c r="AE52" s="27" t="s">
        <v>6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2.75">
      <c r="A53" s="67"/>
      <c r="B53" s="66"/>
      <c r="C53" s="66"/>
      <c r="D53" s="76"/>
      <c r="E53" s="14" t="s">
        <v>11</v>
      </c>
      <c r="F53" s="7">
        <v>24</v>
      </c>
      <c r="G53" s="24"/>
      <c r="H53" s="2"/>
      <c r="I53" s="27"/>
      <c r="J53" s="27"/>
      <c r="K53" s="27"/>
      <c r="L53" s="2"/>
      <c r="M53" s="2"/>
      <c r="N53" s="24"/>
      <c r="O53" s="2"/>
      <c r="P53" s="24"/>
      <c r="Q53" s="2"/>
      <c r="R53" s="2"/>
      <c r="S53" s="27"/>
      <c r="T53" s="29">
        <v>2</v>
      </c>
      <c r="U53" s="28">
        <v>1</v>
      </c>
      <c r="V53" s="2"/>
      <c r="W53" s="2"/>
      <c r="X53" s="2"/>
      <c r="Y53" s="30">
        <v>3</v>
      </c>
      <c r="Z53" s="2"/>
      <c r="AA53" s="2"/>
      <c r="AB53" s="2">
        <v>4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2.75">
      <c r="A54" s="67"/>
      <c r="B54" s="66"/>
      <c r="C54" s="66"/>
      <c r="D54" s="76" t="s">
        <v>80</v>
      </c>
      <c r="E54" s="14" t="s">
        <v>10</v>
      </c>
      <c r="F54" s="7">
        <v>6</v>
      </c>
      <c r="G54" s="24"/>
      <c r="H54" s="28">
        <v>1</v>
      </c>
      <c r="I54" s="27"/>
      <c r="J54" s="27"/>
      <c r="K54" s="27"/>
      <c r="L54" s="2"/>
      <c r="M54" s="2"/>
      <c r="N54" s="24"/>
      <c r="O54" s="2"/>
      <c r="P54" s="24"/>
      <c r="Q54" s="2"/>
      <c r="R54" s="2"/>
      <c r="S54" s="27"/>
      <c r="T54" s="24"/>
      <c r="U54" s="2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2.75">
      <c r="A55" s="67"/>
      <c r="B55" s="66"/>
      <c r="C55" s="66"/>
      <c r="D55" s="76"/>
      <c r="E55" s="14" t="s">
        <v>11</v>
      </c>
      <c r="F55" s="7">
        <v>24</v>
      </c>
      <c r="G55" s="24"/>
      <c r="H55" s="28">
        <v>1</v>
      </c>
      <c r="I55" s="27"/>
      <c r="J55" s="27"/>
      <c r="K55" s="27"/>
      <c r="L55" s="2"/>
      <c r="M55" s="2"/>
      <c r="N55" s="24"/>
      <c r="O55" s="2"/>
      <c r="P55" s="24"/>
      <c r="Q55" s="2"/>
      <c r="R55" s="2"/>
      <c r="S55" s="27"/>
      <c r="T55" s="24"/>
      <c r="U55" s="2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2.75">
      <c r="A56" s="67" t="s">
        <v>89</v>
      </c>
      <c r="B56" s="66" t="s">
        <v>91</v>
      </c>
      <c r="C56" s="66" t="s">
        <v>90</v>
      </c>
      <c r="D56" s="76" t="s">
        <v>84</v>
      </c>
      <c r="E56" s="14" t="s">
        <v>12</v>
      </c>
      <c r="F56" s="7">
        <v>1.3</v>
      </c>
      <c r="G56" s="24"/>
      <c r="H56" s="2"/>
      <c r="I56" s="27"/>
      <c r="J56" s="27"/>
      <c r="K56" s="27"/>
      <c r="L56" s="2"/>
      <c r="M56" s="2"/>
      <c r="N56" s="24"/>
      <c r="O56" s="2"/>
      <c r="P56" s="24"/>
      <c r="Q56" s="2"/>
      <c r="R56" s="2"/>
      <c r="S56" s="27"/>
      <c r="T56" s="24">
        <v>72</v>
      </c>
      <c r="U56" s="24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2.75">
      <c r="A57" s="67"/>
      <c r="B57" s="66"/>
      <c r="C57" s="66"/>
      <c r="D57" s="76"/>
      <c r="E57" s="14" t="s">
        <v>16</v>
      </c>
      <c r="F57" s="7">
        <v>60</v>
      </c>
      <c r="G57" s="24"/>
      <c r="H57" s="2"/>
      <c r="I57" s="27"/>
      <c r="J57" s="27"/>
      <c r="K57" s="27"/>
      <c r="L57" s="2"/>
      <c r="M57" s="2"/>
      <c r="N57" s="24"/>
      <c r="O57" s="2"/>
      <c r="P57" s="24"/>
      <c r="Q57" s="2"/>
      <c r="R57" s="2"/>
      <c r="S57" s="27"/>
      <c r="T57" s="24">
        <v>58</v>
      </c>
      <c r="U57" s="24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2.75">
      <c r="A58" s="67"/>
      <c r="B58" s="66"/>
      <c r="C58" s="66"/>
      <c r="D58" s="76"/>
      <c r="E58" s="14" t="s">
        <v>11</v>
      </c>
      <c r="F58" s="7">
        <v>117</v>
      </c>
      <c r="G58" s="24"/>
      <c r="H58" s="2"/>
      <c r="I58" s="27"/>
      <c r="J58" s="27"/>
      <c r="K58" s="27"/>
      <c r="L58" s="2"/>
      <c r="M58" s="2"/>
      <c r="N58" s="24"/>
      <c r="O58" s="2"/>
      <c r="P58" s="24"/>
      <c r="Q58" s="2"/>
      <c r="R58" s="2"/>
      <c r="S58" s="27"/>
      <c r="T58" s="24">
        <v>30</v>
      </c>
      <c r="U58" s="24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2.75">
      <c r="A59" s="67"/>
      <c r="B59" s="66"/>
      <c r="C59" s="66"/>
      <c r="D59" s="76"/>
      <c r="E59" s="14" t="s">
        <v>9</v>
      </c>
      <c r="G59" s="24"/>
      <c r="H59" s="2"/>
      <c r="I59" s="27"/>
      <c r="J59" s="27"/>
      <c r="K59" s="27"/>
      <c r="L59" s="2"/>
      <c r="M59" s="2"/>
      <c r="N59" s="24"/>
      <c r="O59" s="2"/>
      <c r="P59" s="24"/>
      <c r="Q59" s="2"/>
      <c r="R59" s="2"/>
      <c r="S59" s="27"/>
      <c r="T59" s="24">
        <v>40</v>
      </c>
      <c r="U59" s="24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2.75">
      <c r="A60" s="67" t="s">
        <v>92</v>
      </c>
      <c r="B60" s="66" t="s">
        <v>54</v>
      </c>
      <c r="C60" s="64">
        <v>37402</v>
      </c>
      <c r="D60" s="19" t="s">
        <v>57</v>
      </c>
      <c r="E60" s="14" t="s">
        <v>105</v>
      </c>
      <c r="F60" s="7">
        <v>10</v>
      </c>
      <c r="G60" s="24"/>
      <c r="H60" s="2"/>
      <c r="I60" s="27"/>
      <c r="J60" s="27"/>
      <c r="K60" s="27"/>
      <c r="L60" s="2"/>
      <c r="M60" s="2"/>
      <c r="N60" s="24">
        <v>7</v>
      </c>
      <c r="O60" s="2"/>
      <c r="P60" s="24">
        <v>6</v>
      </c>
      <c r="Q60" s="27" t="s">
        <v>6</v>
      </c>
      <c r="R60" s="28">
        <v>1</v>
      </c>
      <c r="S60" s="27"/>
      <c r="T60" s="24"/>
      <c r="U60" s="24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2.75">
      <c r="A61" s="67"/>
      <c r="B61" s="66"/>
      <c r="C61" s="66"/>
      <c r="D61" s="19" t="s">
        <v>45</v>
      </c>
      <c r="E61" s="14" t="s">
        <v>105</v>
      </c>
      <c r="F61" s="7">
        <v>10</v>
      </c>
      <c r="G61" s="24"/>
      <c r="H61" s="2"/>
      <c r="I61" s="27"/>
      <c r="J61" s="27"/>
      <c r="K61" s="27"/>
      <c r="L61" s="2"/>
      <c r="M61" s="2"/>
      <c r="N61" s="24"/>
      <c r="O61" s="2"/>
      <c r="P61" s="24"/>
      <c r="Q61" s="2"/>
      <c r="R61" s="2"/>
      <c r="S61" s="27"/>
      <c r="T61" s="24"/>
      <c r="U61" s="30">
        <v>3</v>
      </c>
      <c r="V61" s="2">
        <v>6</v>
      </c>
      <c r="W61" s="2"/>
      <c r="X61" s="2"/>
      <c r="Y61" s="28">
        <v>1</v>
      </c>
      <c r="Z61" s="2"/>
      <c r="AA61" s="2"/>
      <c r="AB61" s="2">
        <v>5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2.75">
      <c r="A62" s="67" t="s">
        <v>93</v>
      </c>
      <c r="B62" s="66" t="s">
        <v>94</v>
      </c>
      <c r="C62" s="66" t="s">
        <v>95</v>
      </c>
      <c r="D62" s="76" t="s">
        <v>77</v>
      </c>
      <c r="E62" s="14" t="s">
        <v>10</v>
      </c>
      <c r="F62" s="7">
        <v>2</v>
      </c>
      <c r="G62" s="24"/>
      <c r="H62" s="2"/>
      <c r="I62" s="27"/>
      <c r="J62" s="27"/>
      <c r="K62" s="27"/>
      <c r="L62" s="2">
        <v>17</v>
      </c>
      <c r="M62" s="2"/>
      <c r="N62" s="24"/>
      <c r="O62" s="2"/>
      <c r="P62" s="24"/>
      <c r="Q62" s="2"/>
      <c r="R62" s="2"/>
      <c r="S62" s="27"/>
      <c r="T62" s="24"/>
      <c r="U62" s="24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2.75">
      <c r="A63" s="67"/>
      <c r="B63" s="66"/>
      <c r="C63" s="66"/>
      <c r="D63" s="76"/>
      <c r="E63" s="14" t="s">
        <v>11</v>
      </c>
      <c r="F63" s="7">
        <v>6.5</v>
      </c>
      <c r="G63" s="24"/>
      <c r="H63" s="2"/>
      <c r="I63" s="27"/>
      <c r="J63" s="27"/>
      <c r="K63" s="27"/>
      <c r="L63" s="2">
        <v>5</v>
      </c>
      <c r="M63" s="2"/>
      <c r="N63" s="24"/>
      <c r="O63" s="2"/>
      <c r="P63" s="24"/>
      <c r="Q63" s="2"/>
      <c r="R63" s="2"/>
      <c r="S63" s="27"/>
      <c r="T63" s="24"/>
      <c r="U63" s="24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2.75">
      <c r="A64" s="67"/>
      <c r="B64" s="66"/>
      <c r="C64" s="66"/>
      <c r="D64" s="76"/>
      <c r="E64" s="14" t="s">
        <v>9</v>
      </c>
      <c r="G64" s="24"/>
      <c r="H64" s="2"/>
      <c r="I64" s="27"/>
      <c r="J64" s="27"/>
      <c r="K64" s="27"/>
      <c r="L64" s="2">
        <v>17</v>
      </c>
      <c r="M64" s="2"/>
      <c r="N64" s="24"/>
      <c r="O64" s="2"/>
      <c r="P64" s="24"/>
      <c r="Q64" s="2"/>
      <c r="R64" s="2"/>
      <c r="S64" s="27"/>
      <c r="T64" s="24"/>
      <c r="U64" s="24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2.75" customHeight="1">
      <c r="A65" s="67"/>
      <c r="B65" s="66"/>
      <c r="C65" s="66"/>
      <c r="D65" s="76" t="s">
        <v>74</v>
      </c>
      <c r="E65" s="14" t="s">
        <v>10</v>
      </c>
      <c r="F65" s="7">
        <v>2</v>
      </c>
      <c r="G65" s="24"/>
      <c r="H65" s="2"/>
      <c r="I65" s="27"/>
      <c r="J65" s="27"/>
      <c r="K65" s="27"/>
      <c r="L65" s="2" t="s">
        <v>6</v>
      </c>
      <c r="M65" s="2"/>
      <c r="N65" s="24"/>
      <c r="O65" s="2"/>
      <c r="P65" s="24"/>
      <c r="Q65" s="2"/>
      <c r="R65" s="2"/>
      <c r="S65" s="27"/>
      <c r="T65" s="24"/>
      <c r="U65" s="24"/>
      <c r="V65" s="2"/>
      <c r="W65" s="2"/>
      <c r="X65" s="2"/>
      <c r="Y65" s="2"/>
      <c r="Z65" s="2"/>
      <c r="AA65" s="2"/>
      <c r="AB65" s="2"/>
      <c r="AC65" s="2"/>
      <c r="AD65" s="30">
        <v>3</v>
      </c>
      <c r="AE65" s="28">
        <v>1</v>
      </c>
      <c r="AF65" s="2"/>
      <c r="AG65" s="2"/>
      <c r="AH65" s="2"/>
      <c r="AI65" s="2">
        <v>7</v>
      </c>
      <c r="AJ65" s="2"/>
      <c r="AK65" s="2"/>
      <c r="AL65" s="2">
        <v>15</v>
      </c>
      <c r="AM65" s="2">
        <v>5</v>
      </c>
      <c r="AN65" s="2">
        <v>20</v>
      </c>
      <c r="AO65" s="2"/>
    </row>
    <row r="66" spans="1:41" ht="12.75">
      <c r="A66" s="67"/>
      <c r="B66" s="66"/>
      <c r="C66" s="66"/>
      <c r="D66" s="76"/>
      <c r="E66" s="14" t="s">
        <v>11</v>
      </c>
      <c r="F66" s="7">
        <v>12</v>
      </c>
      <c r="G66" s="24"/>
      <c r="H66" s="2"/>
      <c r="I66" s="27"/>
      <c r="J66" s="27"/>
      <c r="K66" s="27"/>
      <c r="L66" s="2" t="s">
        <v>6</v>
      </c>
      <c r="M66" s="2"/>
      <c r="N66" s="24"/>
      <c r="O66" s="2"/>
      <c r="P66" s="24"/>
      <c r="Q66" s="2"/>
      <c r="R66" s="2"/>
      <c r="S66" s="27"/>
      <c r="T66" s="24"/>
      <c r="U66" s="24"/>
      <c r="V66" s="2"/>
      <c r="W66" s="2"/>
      <c r="X66" s="2"/>
      <c r="Y66" s="2"/>
      <c r="Z66" s="2"/>
      <c r="AA66" s="2"/>
      <c r="AB66" s="2"/>
      <c r="AC66" s="2"/>
      <c r="AD66" s="30">
        <v>3</v>
      </c>
      <c r="AE66" s="29">
        <v>2</v>
      </c>
      <c r="AF66" s="2"/>
      <c r="AG66" s="2"/>
      <c r="AH66" s="2"/>
      <c r="AI66" s="2">
        <v>5</v>
      </c>
      <c r="AJ66" s="2"/>
      <c r="AK66" s="2"/>
      <c r="AL66" s="2">
        <v>5</v>
      </c>
      <c r="AM66" s="2">
        <v>4</v>
      </c>
      <c r="AN66" s="2">
        <v>5</v>
      </c>
      <c r="AO66" s="2"/>
    </row>
    <row r="67" spans="1:41" ht="12.75">
      <c r="A67" s="67"/>
      <c r="B67" s="66"/>
      <c r="C67" s="66"/>
      <c r="D67" s="76"/>
      <c r="E67" s="14" t="s">
        <v>9</v>
      </c>
      <c r="G67" s="24"/>
      <c r="H67" s="2"/>
      <c r="I67" s="27"/>
      <c r="J67" s="27"/>
      <c r="K67" s="27"/>
      <c r="L67" s="2" t="s">
        <v>6</v>
      </c>
      <c r="M67" s="2"/>
      <c r="N67" s="24"/>
      <c r="O67" s="2"/>
      <c r="P67" s="24"/>
      <c r="Q67" s="2"/>
      <c r="R67" s="2"/>
      <c r="S67" s="27"/>
      <c r="T67" s="24"/>
      <c r="U67" s="24"/>
      <c r="V67" s="2"/>
      <c r="W67" s="2"/>
      <c r="X67" s="2"/>
      <c r="Y67" s="2"/>
      <c r="Z67" s="2"/>
      <c r="AA67" s="2"/>
      <c r="AB67" s="2"/>
      <c r="AC67" s="2"/>
      <c r="AD67" s="30">
        <v>3</v>
      </c>
      <c r="AE67" s="28">
        <v>1</v>
      </c>
      <c r="AF67" s="2"/>
      <c r="AG67" s="2"/>
      <c r="AH67" s="2"/>
      <c r="AI67" s="2">
        <v>7</v>
      </c>
      <c r="AJ67" s="2"/>
      <c r="AK67" s="2"/>
      <c r="AL67" s="2">
        <v>15</v>
      </c>
      <c r="AM67" s="2">
        <v>5</v>
      </c>
      <c r="AN67" s="2">
        <v>20</v>
      </c>
      <c r="AO67" s="2"/>
    </row>
    <row r="68" spans="1:41" ht="12.75">
      <c r="A68" s="67"/>
      <c r="B68" s="66"/>
      <c r="C68" s="66"/>
      <c r="D68" s="76" t="s">
        <v>79</v>
      </c>
      <c r="E68" s="14" t="s">
        <v>10</v>
      </c>
      <c r="F68" s="7">
        <v>6.5</v>
      </c>
      <c r="G68" s="24"/>
      <c r="H68" s="2"/>
      <c r="I68" s="27"/>
      <c r="J68" s="27"/>
      <c r="K68" s="27"/>
      <c r="L68" s="2"/>
      <c r="M68" s="2">
        <v>8</v>
      </c>
      <c r="N68" s="24"/>
      <c r="O68" s="2"/>
      <c r="P68" s="24"/>
      <c r="Q68" s="2"/>
      <c r="R68" s="2"/>
      <c r="S68" s="27"/>
      <c r="T68" s="24"/>
      <c r="U68" s="24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2.75">
      <c r="A69" s="67"/>
      <c r="B69" s="66"/>
      <c r="C69" s="66"/>
      <c r="D69" s="76"/>
      <c r="E69" s="14" t="s">
        <v>11</v>
      </c>
      <c r="F69" s="7">
        <v>12</v>
      </c>
      <c r="G69" s="24"/>
      <c r="H69" s="2"/>
      <c r="I69" s="27"/>
      <c r="J69" s="27"/>
      <c r="K69" s="27"/>
      <c r="L69" s="2"/>
      <c r="M69" s="2">
        <v>8</v>
      </c>
      <c r="N69" s="24"/>
      <c r="O69" s="2"/>
      <c r="P69" s="24"/>
      <c r="Q69" s="2"/>
      <c r="R69" s="2"/>
      <c r="S69" s="27"/>
      <c r="T69" s="24"/>
      <c r="U69" s="24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2.75">
      <c r="A70" s="67"/>
      <c r="B70" s="66"/>
      <c r="C70" s="66"/>
      <c r="D70" s="76"/>
      <c r="E70" s="14" t="s">
        <v>9</v>
      </c>
      <c r="G70" s="24"/>
      <c r="H70" s="2"/>
      <c r="I70" s="27"/>
      <c r="J70" s="27"/>
      <c r="K70" s="27"/>
      <c r="L70" s="2"/>
      <c r="M70" s="2">
        <v>8</v>
      </c>
      <c r="N70" s="24"/>
      <c r="O70" s="2"/>
      <c r="P70" s="24"/>
      <c r="Q70" s="2"/>
      <c r="R70" s="2"/>
      <c r="S70" s="27"/>
      <c r="T70" s="24"/>
      <c r="U70" s="24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2.75">
      <c r="A71" s="67"/>
      <c r="B71" s="66"/>
      <c r="C71" s="66"/>
      <c r="D71" s="76" t="s">
        <v>75</v>
      </c>
      <c r="E71" s="14" t="s">
        <v>10</v>
      </c>
      <c r="F71" s="7">
        <v>6.5</v>
      </c>
      <c r="G71" s="24"/>
      <c r="H71" s="2"/>
      <c r="I71" s="27"/>
      <c r="J71" s="27"/>
      <c r="K71" s="27"/>
      <c r="L71" s="2"/>
      <c r="M71" s="2"/>
      <c r="N71" s="24"/>
      <c r="O71" s="2"/>
      <c r="P71" s="24"/>
      <c r="Q71" s="2"/>
      <c r="R71" s="2"/>
      <c r="S71" s="27"/>
      <c r="T71" s="24"/>
      <c r="U71" s="24"/>
      <c r="V71" s="2">
        <v>4</v>
      </c>
      <c r="W71" s="2"/>
      <c r="X71" s="2"/>
      <c r="Y71" s="2"/>
      <c r="Z71" s="2"/>
      <c r="AA71" s="2">
        <v>16</v>
      </c>
      <c r="AB71" s="2"/>
      <c r="AC71" s="2"/>
      <c r="AD71" s="2"/>
      <c r="AE71" s="2"/>
      <c r="AF71" s="2">
        <v>20</v>
      </c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2.75">
      <c r="A72" s="67"/>
      <c r="B72" s="66"/>
      <c r="C72" s="66"/>
      <c r="D72" s="76"/>
      <c r="E72" s="14" t="s">
        <v>11</v>
      </c>
      <c r="F72" s="7">
        <v>24</v>
      </c>
      <c r="G72" s="24"/>
      <c r="H72" s="2"/>
      <c r="I72" s="27"/>
      <c r="J72" s="27"/>
      <c r="K72" s="27"/>
      <c r="L72" s="2"/>
      <c r="M72" s="2"/>
      <c r="N72" s="24"/>
      <c r="O72" s="2"/>
      <c r="P72" s="24"/>
      <c r="Q72" s="2"/>
      <c r="R72" s="2"/>
      <c r="S72" s="27"/>
      <c r="T72" s="24"/>
      <c r="U72" s="24"/>
      <c r="V72" s="30">
        <v>3</v>
      </c>
      <c r="W72" s="2"/>
      <c r="X72" s="2"/>
      <c r="Y72" s="2"/>
      <c r="Z72" s="2"/>
      <c r="AA72" s="2">
        <v>4</v>
      </c>
      <c r="AB72" s="2"/>
      <c r="AC72" s="2"/>
      <c r="AD72" s="2"/>
      <c r="AE72" s="2"/>
      <c r="AF72" s="2">
        <v>5</v>
      </c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2.75">
      <c r="A73" s="67"/>
      <c r="B73" s="66"/>
      <c r="C73" s="66"/>
      <c r="D73" s="76"/>
      <c r="E73" s="14" t="s">
        <v>9</v>
      </c>
      <c r="G73" s="24"/>
      <c r="H73" s="2"/>
      <c r="I73" s="27"/>
      <c r="J73" s="27"/>
      <c r="K73" s="27"/>
      <c r="L73" s="2"/>
      <c r="M73" s="2"/>
      <c r="N73" s="24"/>
      <c r="O73" s="2"/>
      <c r="P73" s="24"/>
      <c r="Q73" s="2"/>
      <c r="R73" s="2"/>
      <c r="S73" s="27"/>
      <c r="T73" s="24"/>
      <c r="U73" s="24"/>
      <c r="V73" s="2">
        <v>4</v>
      </c>
      <c r="W73" s="2"/>
      <c r="X73" s="2"/>
      <c r="Y73" s="2"/>
      <c r="Z73" s="2"/>
      <c r="AA73" s="2">
        <v>6</v>
      </c>
      <c r="AB73" s="2"/>
      <c r="AC73" s="2"/>
      <c r="AD73" s="2"/>
      <c r="AE73" s="2"/>
      <c r="AF73" s="2">
        <v>20</v>
      </c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2.75">
      <c r="A74" s="67"/>
      <c r="B74" s="66"/>
      <c r="C74" s="66"/>
      <c r="D74" s="76" t="s">
        <v>76</v>
      </c>
      <c r="E74" s="14" t="s">
        <v>10</v>
      </c>
      <c r="F74" s="7">
        <v>6.5</v>
      </c>
      <c r="G74" s="24"/>
      <c r="H74" s="2"/>
      <c r="I74" s="27"/>
      <c r="J74" s="27"/>
      <c r="K74" s="27"/>
      <c r="L74" s="2"/>
      <c r="M74" s="2"/>
      <c r="N74" s="24"/>
      <c r="O74" s="2"/>
      <c r="P74" s="24"/>
      <c r="Q74" s="2"/>
      <c r="R74" s="2"/>
      <c r="S74" s="27"/>
      <c r="T74" s="24"/>
      <c r="U74" s="24">
        <v>8</v>
      </c>
      <c r="V74" s="2"/>
      <c r="W74" s="2"/>
      <c r="X74" s="2"/>
      <c r="Y74" s="28">
        <v>1</v>
      </c>
      <c r="Z74" s="2"/>
      <c r="AA74" s="2"/>
      <c r="AB74" s="2">
        <v>9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2.75">
      <c r="A75" s="67"/>
      <c r="B75" s="66"/>
      <c r="C75" s="66"/>
      <c r="D75" s="76"/>
      <c r="E75" s="14" t="s">
        <v>11</v>
      </c>
      <c r="F75" s="7">
        <v>48</v>
      </c>
      <c r="G75" s="24"/>
      <c r="H75" s="2"/>
      <c r="I75" s="27"/>
      <c r="J75" s="27"/>
      <c r="K75" s="27"/>
      <c r="L75" s="2"/>
      <c r="M75" s="2"/>
      <c r="N75" s="24"/>
      <c r="O75" s="2"/>
      <c r="P75" s="24"/>
      <c r="Q75" s="2"/>
      <c r="R75" s="2"/>
      <c r="S75" s="27"/>
      <c r="T75" s="24"/>
      <c r="U75" s="24">
        <v>5</v>
      </c>
      <c r="V75" s="2"/>
      <c r="W75" s="2"/>
      <c r="X75" s="2"/>
      <c r="Y75" s="29">
        <v>2</v>
      </c>
      <c r="Z75" s="2"/>
      <c r="AA75" s="2"/>
      <c r="AB75" s="30">
        <v>3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2.75">
      <c r="A76" s="67"/>
      <c r="B76" s="66"/>
      <c r="C76" s="66"/>
      <c r="D76" s="76"/>
      <c r="E76" s="14" t="s">
        <v>9</v>
      </c>
      <c r="G76" s="24"/>
      <c r="H76" s="2"/>
      <c r="I76" s="27"/>
      <c r="J76" s="27"/>
      <c r="K76" s="27"/>
      <c r="L76" s="2"/>
      <c r="M76" s="2"/>
      <c r="N76" s="24"/>
      <c r="O76" s="2"/>
      <c r="P76" s="24"/>
      <c r="Q76" s="2"/>
      <c r="R76" s="2"/>
      <c r="S76" s="27"/>
      <c r="T76" s="24"/>
      <c r="U76" s="24">
        <v>7</v>
      </c>
      <c r="V76" s="2"/>
      <c r="W76" s="2"/>
      <c r="X76" s="2"/>
      <c r="Y76" s="28">
        <v>1</v>
      </c>
      <c r="Z76" s="2"/>
      <c r="AA76" s="2"/>
      <c r="AB76" s="2">
        <v>4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2.75">
      <c r="A77" s="67"/>
      <c r="B77" s="66"/>
      <c r="C77" s="66"/>
      <c r="D77" s="76" t="s">
        <v>80</v>
      </c>
      <c r="E77" s="14" t="s">
        <v>10</v>
      </c>
      <c r="F77" s="7">
        <v>6.5</v>
      </c>
      <c r="G77" s="24"/>
      <c r="H77" s="29">
        <v>2</v>
      </c>
      <c r="I77" s="27"/>
      <c r="J77" s="27"/>
      <c r="K77" s="27"/>
      <c r="L77" s="2"/>
      <c r="M77" s="2"/>
      <c r="N77" s="24"/>
      <c r="O77" s="2"/>
      <c r="P77" s="24"/>
      <c r="Q77" s="2"/>
      <c r="R77" s="2"/>
      <c r="S77" s="27"/>
      <c r="T77" s="24"/>
      <c r="U77" s="24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2.75">
      <c r="A78" s="67"/>
      <c r="B78" s="66"/>
      <c r="C78" s="66"/>
      <c r="D78" s="76"/>
      <c r="E78" s="14" t="s">
        <v>11</v>
      </c>
      <c r="F78" s="7">
        <v>24</v>
      </c>
      <c r="G78" s="24"/>
      <c r="H78" s="29">
        <v>2</v>
      </c>
      <c r="I78" s="27"/>
      <c r="J78" s="27"/>
      <c r="K78" s="27"/>
      <c r="L78" s="2"/>
      <c r="M78" s="2"/>
      <c r="N78" s="24"/>
      <c r="O78" s="2"/>
      <c r="P78" s="24"/>
      <c r="Q78" s="2"/>
      <c r="R78" s="2"/>
      <c r="S78" s="27"/>
      <c r="T78" s="24"/>
      <c r="U78" s="24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2.75">
      <c r="A79" s="67"/>
      <c r="B79" s="66"/>
      <c r="C79" s="66"/>
      <c r="D79" s="76"/>
      <c r="E79" s="14" t="s">
        <v>9</v>
      </c>
      <c r="G79" s="24"/>
      <c r="H79" s="29">
        <v>2</v>
      </c>
      <c r="I79" s="27"/>
      <c r="J79" s="27"/>
      <c r="K79" s="27"/>
      <c r="L79" s="2"/>
      <c r="M79" s="2"/>
      <c r="N79" s="24"/>
      <c r="O79" s="2"/>
      <c r="P79" s="24"/>
      <c r="Q79" s="2"/>
      <c r="R79" s="2"/>
      <c r="S79" s="27"/>
      <c r="T79" s="24"/>
      <c r="U79" s="24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2.75">
      <c r="A80" s="67"/>
      <c r="B80" s="66"/>
      <c r="C80" s="66"/>
      <c r="D80" s="47" t="s">
        <v>7</v>
      </c>
      <c r="G80" s="29" t="s">
        <v>114</v>
      </c>
      <c r="H80" s="27"/>
      <c r="I80" s="27"/>
      <c r="J80" s="27"/>
      <c r="K80" s="27"/>
      <c r="L80" s="2"/>
      <c r="M80" s="2"/>
      <c r="N80" s="24"/>
      <c r="O80" s="2"/>
      <c r="P80" s="24"/>
      <c r="Q80" s="2"/>
      <c r="R80" s="2"/>
      <c r="S80" s="27"/>
      <c r="T80" s="24"/>
      <c r="U80" s="24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s="23" customFormat="1" ht="12.75">
      <c r="A81" s="67" t="s">
        <v>96</v>
      </c>
      <c r="B81" s="66" t="s">
        <v>54</v>
      </c>
      <c r="C81" s="64">
        <v>37410</v>
      </c>
      <c r="D81" s="19" t="s">
        <v>73</v>
      </c>
      <c r="E81" s="14"/>
      <c r="F81" s="7">
        <v>0.8</v>
      </c>
      <c r="G81" s="24"/>
      <c r="H81" s="24"/>
      <c r="I81" s="26"/>
      <c r="J81" s="26"/>
      <c r="K81" s="26"/>
      <c r="L81" s="24"/>
      <c r="M81" s="24"/>
      <c r="N81" s="24"/>
      <c r="O81" s="24"/>
      <c r="P81" s="24"/>
      <c r="Q81" s="24"/>
      <c r="R81" s="24"/>
      <c r="S81" s="26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5">
        <v>1</v>
      </c>
    </row>
    <row r="82" spans="1:41" s="23" customFormat="1" ht="12.75">
      <c r="A82" s="67"/>
      <c r="B82" s="66"/>
      <c r="C82" s="64"/>
      <c r="D82" s="47" t="s">
        <v>7</v>
      </c>
      <c r="E82" s="14"/>
      <c r="F82" s="7"/>
      <c r="G82" s="28" t="s">
        <v>115</v>
      </c>
      <c r="H82" s="24"/>
      <c r="I82" s="26"/>
      <c r="J82" s="26"/>
      <c r="K82" s="26"/>
      <c r="L82" s="24"/>
      <c r="M82" s="24"/>
      <c r="N82" s="24"/>
      <c r="O82" s="24"/>
      <c r="P82" s="24"/>
      <c r="Q82" s="24"/>
      <c r="R82" s="24"/>
      <c r="S82" s="26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5"/>
    </row>
    <row r="83" spans="1:41" ht="12.75">
      <c r="A83" s="67" t="s">
        <v>13</v>
      </c>
      <c r="B83" s="66" t="s">
        <v>97</v>
      </c>
      <c r="C83" s="66" t="s">
        <v>98</v>
      </c>
      <c r="D83" s="76" t="s">
        <v>50</v>
      </c>
      <c r="E83" s="14" t="s">
        <v>16</v>
      </c>
      <c r="F83" s="7">
        <v>9.9</v>
      </c>
      <c r="G83" s="24"/>
      <c r="H83" s="2"/>
      <c r="I83" s="27"/>
      <c r="J83" s="27"/>
      <c r="K83" s="27"/>
      <c r="L83" s="2"/>
      <c r="M83" s="2"/>
      <c r="N83" s="24"/>
      <c r="O83" s="2"/>
      <c r="P83" s="24"/>
      <c r="Q83" s="2"/>
      <c r="R83" s="2"/>
      <c r="S83" s="27"/>
      <c r="T83" s="24"/>
      <c r="U83" s="24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0">
        <v>3</v>
      </c>
      <c r="AJ83" s="2">
        <v>9</v>
      </c>
      <c r="AK83" s="2"/>
      <c r="AL83" s="2">
        <v>7</v>
      </c>
      <c r="AM83" s="29">
        <v>2</v>
      </c>
      <c r="AN83" s="2"/>
      <c r="AO83" s="28">
        <v>1</v>
      </c>
    </row>
    <row r="84" spans="1:41" ht="12.75">
      <c r="A84" s="67"/>
      <c r="B84" s="66"/>
      <c r="C84" s="66"/>
      <c r="D84" s="76"/>
      <c r="E84" s="14" t="s">
        <v>11</v>
      </c>
      <c r="F84" s="7">
        <v>10</v>
      </c>
      <c r="G84" s="24"/>
      <c r="H84" s="2"/>
      <c r="I84" s="27"/>
      <c r="J84" s="27"/>
      <c r="K84" s="27"/>
      <c r="L84" s="2"/>
      <c r="M84" s="2"/>
      <c r="N84" s="24"/>
      <c r="O84" s="2"/>
      <c r="P84" s="24"/>
      <c r="Q84" s="2"/>
      <c r="R84" s="2"/>
      <c r="S84" s="27"/>
      <c r="T84" s="24"/>
      <c r="U84" s="24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>
        <v>7</v>
      </c>
      <c r="AJ84" s="2">
        <v>9</v>
      </c>
      <c r="AK84" s="2"/>
      <c r="AL84" s="2">
        <v>6</v>
      </c>
      <c r="AM84" s="28">
        <v>1</v>
      </c>
      <c r="AN84" s="2"/>
      <c r="AO84" s="2">
        <v>4</v>
      </c>
    </row>
    <row r="85" spans="1:41" ht="12.75">
      <c r="A85" s="67"/>
      <c r="B85" s="66"/>
      <c r="C85" s="66"/>
      <c r="D85" s="76" t="s">
        <v>48</v>
      </c>
      <c r="E85" s="14" t="s">
        <v>16</v>
      </c>
      <c r="F85" s="7">
        <v>13.2</v>
      </c>
      <c r="G85" s="24"/>
      <c r="H85" s="2"/>
      <c r="I85" s="27"/>
      <c r="J85" s="27"/>
      <c r="K85" s="27"/>
      <c r="L85" s="2"/>
      <c r="M85" s="2"/>
      <c r="N85" s="24"/>
      <c r="O85" s="2"/>
      <c r="P85" s="24"/>
      <c r="Q85" s="2"/>
      <c r="R85" s="2"/>
      <c r="S85" s="27"/>
      <c r="T85" s="24"/>
      <c r="U85" s="24"/>
      <c r="V85" s="2"/>
      <c r="W85" s="2"/>
      <c r="X85" s="2"/>
      <c r="Y85" s="2"/>
      <c r="Z85" s="2"/>
      <c r="AA85" s="2"/>
      <c r="AB85" s="2"/>
      <c r="AC85" s="2"/>
      <c r="AD85" s="2"/>
      <c r="AE85" s="2">
        <v>4</v>
      </c>
      <c r="AF85" s="2"/>
      <c r="AG85" s="2"/>
      <c r="AH85" s="2">
        <v>6</v>
      </c>
      <c r="AI85" s="2"/>
      <c r="AJ85" s="2"/>
      <c r="AK85" s="2"/>
      <c r="AL85" s="2"/>
      <c r="AM85" s="2"/>
      <c r="AN85" s="2"/>
      <c r="AO85" s="2"/>
    </row>
    <row r="86" spans="1:41" ht="12.75">
      <c r="A86" s="67"/>
      <c r="B86" s="66"/>
      <c r="C86" s="66"/>
      <c r="D86" s="76"/>
      <c r="E86" s="14" t="s">
        <v>11</v>
      </c>
      <c r="F86" s="7">
        <v>30</v>
      </c>
      <c r="G86" s="24"/>
      <c r="H86" s="2"/>
      <c r="I86" s="27"/>
      <c r="J86" s="27"/>
      <c r="K86" s="27"/>
      <c r="L86" s="2"/>
      <c r="M86" s="2"/>
      <c r="N86" s="24"/>
      <c r="O86" s="2"/>
      <c r="P86" s="24"/>
      <c r="Q86" s="2"/>
      <c r="R86" s="2"/>
      <c r="S86" s="27"/>
      <c r="T86" s="24"/>
      <c r="U86" s="24"/>
      <c r="V86" s="2"/>
      <c r="W86" s="2"/>
      <c r="X86" s="2"/>
      <c r="Y86" s="2"/>
      <c r="Z86" s="2"/>
      <c r="AA86" s="2"/>
      <c r="AB86" s="2"/>
      <c r="AC86" s="2"/>
      <c r="AD86" s="2">
        <v>19</v>
      </c>
      <c r="AE86" s="2">
        <v>8</v>
      </c>
      <c r="AF86" s="2">
        <v>17</v>
      </c>
      <c r="AG86" s="2">
        <v>18</v>
      </c>
      <c r="AH86" s="2">
        <v>11</v>
      </c>
      <c r="AI86" s="2"/>
      <c r="AJ86" s="2"/>
      <c r="AK86" s="2"/>
      <c r="AL86" s="2"/>
      <c r="AM86" s="2"/>
      <c r="AN86" s="2"/>
      <c r="AO86" s="2"/>
    </row>
    <row r="87" spans="1:41" ht="12.75">
      <c r="A87" s="67"/>
      <c r="B87" s="66"/>
      <c r="C87" s="66"/>
      <c r="D87" s="76" t="s">
        <v>47</v>
      </c>
      <c r="E87" s="14" t="s">
        <v>16</v>
      </c>
      <c r="F87" s="7">
        <v>16.5</v>
      </c>
      <c r="G87" s="24"/>
      <c r="H87" s="2"/>
      <c r="I87" s="27"/>
      <c r="J87" s="27"/>
      <c r="K87" s="27"/>
      <c r="L87" s="2"/>
      <c r="M87" s="2"/>
      <c r="N87" s="24"/>
      <c r="O87" s="2"/>
      <c r="P87" s="24"/>
      <c r="Q87" s="2"/>
      <c r="R87" s="2"/>
      <c r="S87" s="27"/>
      <c r="T87" s="24"/>
      <c r="U87" s="24"/>
      <c r="V87" s="2"/>
      <c r="W87" s="2"/>
      <c r="X87" s="2"/>
      <c r="Y87" s="28">
        <v>1</v>
      </c>
      <c r="Z87" s="2"/>
      <c r="AA87" s="2"/>
      <c r="AB87" s="2">
        <v>5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67"/>
      <c r="B88" s="66"/>
      <c r="C88" s="66"/>
      <c r="D88" s="76"/>
      <c r="E88" s="14" t="s">
        <v>11</v>
      </c>
      <c r="F88" s="7">
        <v>60</v>
      </c>
      <c r="G88" s="24"/>
      <c r="H88" s="2"/>
      <c r="I88" s="27"/>
      <c r="J88" s="27"/>
      <c r="K88" s="27"/>
      <c r="L88" s="2"/>
      <c r="M88" s="2"/>
      <c r="N88" s="24"/>
      <c r="O88" s="2"/>
      <c r="P88" s="24"/>
      <c r="Q88" s="2"/>
      <c r="R88" s="2"/>
      <c r="S88" s="27"/>
      <c r="T88" s="24"/>
      <c r="U88" s="24"/>
      <c r="V88" s="2">
        <v>6</v>
      </c>
      <c r="W88" s="2"/>
      <c r="X88" s="2"/>
      <c r="Y88" s="2">
        <v>5</v>
      </c>
      <c r="Z88" s="2">
        <v>14</v>
      </c>
      <c r="AA88" s="2">
        <v>12</v>
      </c>
      <c r="AB88" s="29">
        <v>2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67"/>
      <c r="B89" s="66"/>
      <c r="C89" s="66"/>
      <c r="D89" s="76" t="s">
        <v>46</v>
      </c>
      <c r="E89" s="14" t="s">
        <v>16</v>
      </c>
      <c r="F89" s="7">
        <v>16.5</v>
      </c>
      <c r="G89" s="24"/>
      <c r="H89" s="30">
        <v>3</v>
      </c>
      <c r="I89" s="26"/>
      <c r="J89" s="26"/>
      <c r="K89" s="26"/>
      <c r="L89" s="2"/>
      <c r="M89" s="2"/>
      <c r="N89" s="24"/>
      <c r="O89" s="2"/>
      <c r="P89" s="24"/>
      <c r="Q89" s="2"/>
      <c r="R89" s="2"/>
      <c r="S89" s="27"/>
      <c r="T89" s="24"/>
      <c r="U89" s="24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67"/>
      <c r="B90" s="66"/>
      <c r="C90" s="66"/>
      <c r="D90" s="76"/>
      <c r="E90" s="14" t="s">
        <v>11</v>
      </c>
      <c r="F90" s="7">
        <v>60</v>
      </c>
      <c r="G90" s="24"/>
      <c r="H90" s="2">
        <v>4</v>
      </c>
      <c r="I90" s="27"/>
      <c r="J90" s="27"/>
      <c r="K90" s="27"/>
      <c r="L90" s="2"/>
      <c r="M90" s="2"/>
      <c r="N90" s="24"/>
      <c r="O90" s="2"/>
      <c r="P90" s="24"/>
      <c r="Q90" s="2"/>
      <c r="R90" s="2"/>
      <c r="S90" s="27"/>
      <c r="T90" s="24"/>
      <c r="U90" s="24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67"/>
      <c r="B91" s="66"/>
      <c r="C91" s="66"/>
      <c r="D91" s="76" t="s">
        <v>45</v>
      </c>
      <c r="E91" s="14" t="s">
        <v>16</v>
      </c>
      <c r="F91" s="7">
        <v>22</v>
      </c>
      <c r="G91" s="24"/>
      <c r="H91" s="2"/>
      <c r="I91" s="27"/>
      <c r="J91" s="27"/>
      <c r="K91" s="27"/>
      <c r="L91" s="2"/>
      <c r="M91" s="2"/>
      <c r="N91" s="24"/>
      <c r="O91" s="2"/>
      <c r="P91" s="24"/>
      <c r="Q91" s="2"/>
      <c r="R91" s="2"/>
      <c r="S91" s="27"/>
      <c r="T91" s="29">
        <v>2</v>
      </c>
      <c r="U91" s="24"/>
      <c r="V91" s="2"/>
      <c r="W91" s="2"/>
      <c r="X91" s="2"/>
      <c r="Y91" s="2"/>
      <c r="Z91" s="2"/>
      <c r="AA91" s="2"/>
      <c r="AB91" s="2">
        <v>7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67"/>
      <c r="B92" s="66"/>
      <c r="C92" s="66"/>
      <c r="D92" s="76"/>
      <c r="E92" s="14" t="s">
        <v>11</v>
      </c>
      <c r="F92" s="7">
        <v>70</v>
      </c>
      <c r="G92" s="24"/>
      <c r="H92" s="2"/>
      <c r="I92" s="27"/>
      <c r="J92" s="27"/>
      <c r="K92" s="27"/>
      <c r="L92" s="2"/>
      <c r="M92" s="2"/>
      <c r="N92" s="24"/>
      <c r="O92" s="2"/>
      <c r="P92" s="24"/>
      <c r="Q92" s="2"/>
      <c r="R92" s="2"/>
      <c r="S92" s="27"/>
      <c r="T92" s="29">
        <v>2</v>
      </c>
      <c r="U92" s="24">
        <v>14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67"/>
      <c r="B93" s="66"/>
      <c r="C93" s="66"/>
      <c r="D93" s="47" t="s">
        <v>7</v>
      </c>
      <c r="G93" s="28">
        <v>1</v>
      </c>
      <c r="H93" s="2"/>
      <c r="I93" s="27"/>
      <c r="J93" s="27"/>
      <c r="K93" s="27"/>
      <c r="L93" s="2"/>
      <c r="M93" s="2"/>
      <c r="N93" s="24"/>
      <c r="O93" s="2"/>
      <c r="P93" s="24"/>
      <c r="Q93" s="2"/>
      <c r="R93" s="2"/>
      <c r="S93" s="27"/>
      <c r="T93" s="29"/>
      <c r="U93" s="24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2" t="s">
        <v>99</v>
      </c>
      <c r="B94" s="12" t="s">
        <v>100</v>
      </c>
      <c r="C94" s="13">
        <v>37416</v>
      </c>
      <c r="D94" s="19" t="s">
        <v>57</v>
      </c>
      <c r="E94" s="14" t="s">
        <v>11</v>
      </c>
      <c r="F94" s="7">
        <v>55</v>
      </c>
      <c r="G94" s="24"/>
      <c r="H94" s="2"/>
      <c r="I94" s="27"/>
      <c r="J94" s="27"/>
      <c r="K94" s="27"/>
      <c r="L94" s="2"/>
      <c r="M94" s="2"/>
      <c r="N94" s="24" t="s">
        <v>101</v>
      </c>
      <c r="O94" s="2" t="s">
        <v>101</v>
      </c>
      <c r="P94" s="24" t="s">
        <v>101</v>
      </c>
      <c r="Q94" s="30">
        <v>3</v>
      </c>
      <c r="R94" s="2" t="s">
        <v>101</v>
      </c>
      <c r="S94" s="27"/>
      <c r="T94" s="24"/>
      <c r="U94" s="24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2.75">
      <c r="A95" s="67" t="s">
        <v>102</v>
      </c>
      <c r="B95" s="66" t="s">
        <v>103</v>
      </c>
      <c r="C95" s="66" t="s">
        <v>104</v>
      </c>
      <c r="D95" s="76" t="s">
        <v>48</v>
      </c>
      <c r="E95" s="14" t="s">
        <v>11</v>
      </c>
      <c r="F95" s="7">
        <v>40</v>
      </c>
      <c r="G95" s="24"/>
      <c r="H95" s="2"/>
      <c r="I95" s="27"/>
      <c r="J95" s="27"/>
      <c r="K95" s="27"/>
      <c r="L95" s="2"/>
      <c r="M95" s="2"/>
      <c r="N95" s="24"/>
      <c r="O95" s="2"/>
      <c r="P95" s="24"/>
      <c r="Q95" s="2"/>
      <c r="R95" s="2"/>
      <c r="S95" s="27"/>
      <c r="T95" s="24"/>
      <c r="U95" s="24"/>
      <c r="V95" s="2"/>
      <c r="W95" s="2"/>
      <c r="X95" s="2"/>
      <c r="Y95" s="2"/>
      <c r="Z95" s="2"/>
      <c r="AA95" s="2"/>
      <c r="AB95" s="2"/>
      <c r="AC95" s="2"/>
      <c r="AD95" s="2"/>
      <c r="AE95" s="2">
        <v>5</v>
      </c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2.75">
      <c r="A96" s="67"/>
      <c r="B96" s="66"/>
      <c r="C96" s="66"/>
      <c r="D96" s="76"/>
      <c r="E96" s="14" t="s">
        <v>105</v>
      </c>
      <c r="F96" s="7">
        <v>3</v>
      </c>
      <c r="G96" s="24"/>
      <c r="H96" s="2"/>
      <c r="I96" s="27"/>
      <c r="J96" s="27"/>
      <c r="K96" s="27"/>
      <c r="L96" s="2"/>
      <c r="M96" s="2"/>
      <c r="N96" s="24"/>
      <c r="O96" s="2"/>
      <c r="P96" s="24"/>
      <c r="Q96" s="2"/>
      <c r="R96" s="2"/>
      <c r="S96" s="27"/>
      <c r="T96" s="24"/>
      <c r="U96" s="24"/>
      <c r="V96" s="2"/>
      <c r="W96" s="2"/>
      <c r="X96" s="2"/>
      <c r="Y96" s="2"/>
      <c r="Z96" s="2"/>
      <c r="AA96" s="2"/>
      <c r="AB96" s="2"/>
      <c r="AC96" s="2"/>
      <c r="AD96" s="2"/>
      <c r="AE96" s="2">
        <v>10</v>
      </c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2.75">
      <c r="A97" s="67"/>
      <c r="B97" s="66"/>
      <c r="C97" s="66"/>
      <c r="D97" s="76" t="s">
        <v>47</v>
      </c>
      <c r="E97" s="14" t="s">
        <v>11</v>
      </c>
      <c r="F97" s="7">
        <v>70</v>
      </c>
      <c r="G97" s="24"/>
      <c r="H97" s="2"/>
      <c r="I97" s="27"/>
      <c r="J97" s="27"/>
      <c r="K97" s="27"/>
      <c r="L97" s="2"/>
      <c r="M97" s="2"/>
      <c r="N97" s="24"/>
      <c r="O97" s="2"/>
      <c r="P97" s="24"/>
      <c r="Q97" s="2"/>
      <c r="R97" s="2"/>
      <c r="S97" s="27"/>
      <c r="T97" s="24"/>
      <c r="U97" s="24"/>
      <c r="V97" s="2"/>
      <c r="W97" s="2"/>
      <c r="X97" s="2"/>
      <c r="Y97" s="29">
        <v>2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2.75">
      <c r="A98" s="67"/>
      <c r="B98" s="66"/>
      <c r="C98" s="66"/>
      <c r="D98" s="76"/>
      <c r="E98" s="14" t="s">
        <v>105</v>
      </c>
      <c r="F98" s="7">
        <v>5</v>
      </c>
      <c r="G98" s="24"/>
      <c r="H98" s="2"/>
      <c r="I98" s="27"/>
      <c r="J98" s="27"/>
      <c r="K98" s="27"/>
      <c r="L98" s="2"/>
      <c r="M98" s="2"/>
      <c r="N98" s="24"/>
      <c r="O98" s="2"/>
      <c r="P98" s="24"/>
      <c r="Q98" s="2"/>
      <c r="R98" s="2"/>
      <c r="S98" s="27"/>
      <c r="T98" s="24"/>
      <c r="U98" s="24"/>
      <c r="V98" s="2"/>
      <c r="W98" s="2"/>
      <c r="X98" s="2"/>
      <c r="Y98" s="2">
        <v>5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2.75">
      <c r="A99" s="67"/>
      <c r="B99" s="66"/>
      <c r="C99" s="66"/>
      <c r="D99" s="76" t="s">
        <v>45</v>
      </c>
      <c r="E99" s="14" t="s">
        <v>11</v>
      </c>
      <c r="F99" s="7">
        <v>110</v>
      </c>
      <c r="G99" s="24"/>
      <c r="H99" s="2"/>
      <c r="I99" s="27"/>
      <c r="J99" s="27"/>
      <c r="K99" s="27"/>
      <c r="L99" s="2"/>
      <c r="M99" s="2"/>
      <c r="N99" s="24"/>
      <c r="O99" s="2"/>
      <c r="P99" s="24"/>
      <c r="Q99" s="2"/>
      <c r="R99" s="2"/>
      <c r="S99" s="27"/>
      <c r="T99" s="30">
        <v>3</v>
      </c>
      <c r="U99" s="24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2.75">
      <c r="A100" s="67"/>
      <c r="B100" s="66"/>
      <c r="C100" s="66"/>
      <c r="D100" s="76"/>
      <c r="E100" s="14" t="s">
        <v>105</v>
      </c>
      <c r="F100" s="7">
        <v>7</v>
      </c>
      <c r="G100" s="24"/>
      <c r="H100" s="2"/>
      <c r="I100" s="27"/>
      <c r="J100" s="27"/>
      <c r="K100" s="27"/>
      <c r="L100" s="2"/>
      <c r="M100" s="2"/>
      <c r="N100" s="24"/>
      <c r="O100" s="2"/>
      <c r="P100" s="24"/>
      <c r="Q100" s="2"/>
      <c r="R100" s="2"/>
      <c r="S100" s="27"/>
      <c r="T100" s="29">
        <v>2</v>
      </c>
      <c r="U100" s="24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2.75">
      <c r="A101" s="67" t="s">
        <v>14</v>
      </c>
      <c r="B101" s="66" t="s">
        <v>106</v>
      </c>
      <c r="C101" s="64">
        <v>37423</v>
      </c>
      <c r="D101" s="19" t="s">
        <v>48</v>
      </c>
      <c r="E101" s="14" t="s">
        <v>11</v>
      </c>
      <c r="F101" s="7">
        <v>35</v>
      </c>
      <c r="G101" s="24"/>
      <c r="H101" s="2"/>
      <c r="I101" s="27"/>
      <c r="J101" s="27"/>
      <c r="K101" s="27"/>
      <c r="L101" s="2"/>
      <c r="M101" s="2"/>
      <c r="N101" s="24"/>
      <c r="O101" s="2"/>
      <c r="P101" s="24"/>
      <c r="Q101" s="2"/>
      <c r="R101" s="2"/>
      <c r="S101" s="27"/>
      <c r="T101" s="24"/>
      <c r="U101" s="24"/>
      <c r="V101" s="2"/>
      <c r="W101" s="2"/>
      <c r="X101" s="2"/>
      <c r="Y101" s="2"/>
      <c r="Z101" s="2"/>
      <c r="AA101" s="2"/>
      <c r="AB101" s="2"/>
      <c r="AC101" s="2"/>
      <c r="AD101" s="28">
        <v>1</v>
      </c>
      <c r="AE101" s="2"/>
      <c r="AF101" s="2"/>
      <c r="AG101" s="2"/>
      <c r="AH101" s="29">
        <v>2</v>
      </c>
      <c r="AI101" s="2">
        <v>4</v>
      </c>
      <c r="AJ101" s="2">
        <v>5</v>
      </c>
      <c r="AK101" s="2"/>
      <c r="AL101" s="2"/>
      <c r="AM101" s="2"/>
      <c r="AN101" s="2"/>
      <c r="AO101" s="2"/>
    </row>
    <row r="102" spans="1:41" ht="12.75">
      <c r="A102" s="67"/>
      <c r="B102" s="66"/>
      <c r="C102" s="66"/>
      <c r="D102" s="19" t="s">
        <v>47</v>
      </c>
      <c r="E102" s="14" t="s">
        <v>11</v>
      </c>
      <c r="F102" s="7">
        <v>55</v>
      </c>
      <c r="G102" s="24"/>
      <c r="H102" s="2"/>
      <c r="I102" s="27"/>
      <c r="J102" s="27"/>
      <c r="K102" s="27"/>
      <c r="L102" s="2"/>
      <c r="M102" s="2"/>
      <c r="N102" s="24"/>
      <c r="O102" s="2"/>
      <c r="P102" s="24"/>
      <c r="Q102" s="2"/>
      <c r="R102" s="2"/>
      <c r="S102" s="27"/>
      <c r="T102" s="24"/>
      <c r="U102" s="24"/>
      <c r="V102" s="30">
        <v>3</v>
      </c>
      <c r="W102" s="2"/>
      <c r="X102" s="2"/>
      <c r="Y102" s="2"/>
      <c r="Z102" s="2"/>
      <c r="AA102" s="2"/>
      <c r="AB102" s="28">
        <v>1</v>
      </c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2.75">
      <c r="A103" s="67"/>
      <c r="B103" s="66"/>
      <c r="C103" s="66"/>
      <c r="D103" s="19" t="s">
        <v>44</v>
      </c>
      <c r="E103" s="14" t="s">
        <v>11</v>
      </c>
      <c r="F103" s="7">
        <v>55</v>
      </c>
      <c r="G103" s="24"/>
      <c r="H103" s="2"/>
      <c r="I103" s="27"/>
      <c r="J103" s="27"/>
      <c r="K103" s="27"/>
      <c r="L103" s="2"/>
      <c r="M103" s="2"/>
      <c r="N103" s="24" t="s">
        <v>101</v>
      </c>
      <c r="O103" s="2"/>
      <c r="P103" s="24" t="s">
        <v>101</v>
      </c>
      <c r="Q103" s="2" t="s">
        <v>101</v>
      </c>
      <c r="R103" s="2">
        <v>6</v>
      </c>
      <c r="S103" s="27"/>
      <c r="T103" s="24"/>
      <c r="U103" s="24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2.75">
      <c r="A104" s="67" t="s">
        <v>15</v>
      </c>
      <c r="B104" s="66" t="s">
        <v>110</v>
      </c>
      <c r="C104" s="64">
        <v>37429</v>
      </c>
      <c r="D104" s="76" t="s">
        <v>50</v>
      </c>
      <c r="E104" s="14" t="s">
        <v>10</v>
      </c>
      <c r="F104" s="7">
        <v>11</v>
      </c>
      <c r="G104" s="24"/>
      <c r="H104" s="2"/>
      <c r="I104" s="27"/>
      <c r="J104" s="27"/>
      <c r="K104" s="27"/>
      <c r="L104" s="2"/>
      <c r="M104" s="2"/>
      <c r="N104" s="24"/>
      <c r="O104" s="2"/>
      <c r="P104" s="24"/>
      <c r="Q104" s="2"/>
      <c r="R104" s="2"/>
      <c r="S104" s="27"/>
      <c r="T104" s="24"/>
      <c r="U104" s="24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>
        <v>5</v>
      </c>
      <c r="AJ104" s="2">
        <v>6</v>
      </c>
      <c r="AK104" s="2"/>
      <c r="AL104" s="2"/>
      <c r="AM104" s="28">
        <v>1</v>
      </c>
      <c r="AN104" s="2"/>
      <c r="AO104" s="29">
        <v>2</v>
      </c>
    </row>
    <row r="105" spans="1:41" ht="12.75">
      <c r="A105" s="67"/>
      <c r="B105" s="66"/>
      <c r="C105" s="66"/>
      <c r="D105" s="76"/>
      <c r="E105" s="14" t="s">
        <v>11</v>
      </c>
      <c r="F105" s="7">
        <v>10</v>
      </c>
      <c r="G105" s="24"/>
      <c r="H105" s="2"/>
      <c r="I105" s="27"/>
      <c r="J105" s="27"/>
      <c r="K105" s="27"/>
      <c r="L105" s="2"/>
      <c r="M105" s="2"/>
      <c r="N105" s="24"/>
      <c r="O105" s="2"/>
      <c r="P105" s="24"/>
      <c r="Q105" s="2"/>
      <c r="R105" s="2"/>
      <c r="S105" s="27"/>
      <c r="T105" s="24"/>
      <c r="U105" s="24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>
        <v>4</v>
      </c>
      <c r="AJ105" s="2">
        <v>6</v>
      </c>
      <c r="AK105" s="2"/>
      <c r="AL105" s="2"/>
      <c r="AM105" s="28">
        <v>1</v>
      </c>
      <c r="AN105" s="2"/>
      <c r="AO105" s="30">
        <v>3</v>
      </c>
    </row>
    <row r="106" spans="1:41" ht="12.75">
      <c r="A106" s="67"/>
      <c r="B106" s="66"/>
      <c r="C106" s="66"/>
      <c r="D106" s="76"/>
      <c r="E106" s="14" t="s">
        <v>9</v>
      </c>
      <c r="G106" s="24"/>
      <c r="H106" s="2"/>
      <c r="I106" s="27"/>
      <c r="J106" s="27"/>
      <c r="K106" s="27"/>
      <c r="L106" s="2"/>
      <c r="M106" s="2"/>
      <c r="N106" s="24"/>
      <c r="O106" s="2"/>
      <c r="P106" s="24"/>
      <c r="Q106" s="2"/>
      <c r="R106" s="2"/>
      <c r="S106" s="27"/>
      <c r="T106" s="24"/>
      <c r="U106" s="24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>
        <v>4</v>
      </c>
      <c r="AJ106" s="2">
        <v>6</v>
      </c>
      <c r="AK106" s="2"/>
      <c r="AL106" s="2"/>
      <c r="AM106" s="28">
        <v>1</v>
      </c>
      <c r="AN106" s="2"/>
      <c r="AO106" s="29">
        <v>2</v>
      </c>
    </row>
    <row r="107" spans="1:41" ht="12.75">
      <c r="A107" s="67"/>
      <c r="B107" s="66"/>
      <c r="C107" s="66"/>
      <c r="D107" s="76" t="s">
        <v>48</v>
      </c>
      <c r="E107" s="14" t="s">
        <v>10</v>
      </c>
      <c r="F107" s="7">
        <v>11</v>
      </c>
      <c r="G107" s="24"/>
      <c r="H107" s="2"/>
      <c r="I107" s="27"/>
      <c r="J107" s="27"/>
      <c r="K107" s="27"/>
      <c r="L107" s="2"/>
      <c r="M107" s="2"/>
      <c r="N107" s="24"/>
      <c r="O107" s="2"/>
      <c r="P107" s="24"/>
      <c r="Q107" s="2"/>
      <c r="R107" s="2"/>
      <c r="S107" s="27"/>
      <c r="T107" s="24"/>
      <c r="U107" s="24"/>
      <c r="V107" s="2"/>
      <c r="W107" s="2"/>
      <c r="X107" s="2"/>
      <c r="Y107" s="2"/>
      <c r="Z107" s="2"/>
      <c r="AA107" s="2"/>
      <c r="AB107" s="2"/>
      <c r="AC107" s="2"/>
      <c r="AD107" s="2">
        <v>11</v>
      </c>
      <c r="AE107" s="2">
        <v>10</v>
      </c>
      <c r="AF107" s="2">
        <v>16</v>
      </c>
      <c r="AG107" s="2"/>
      <c r="AH107" s="2">
        <v>15</v>
      </c>
      <c r="AI107" s="2"/>
      <c r="AJ107" s="2"/>
      <c r="AK107" s="2"/>
      <c r="AL107" s="2"/>
      <c r="AM107" s="2"/>
      <c r="AN107" s="2"/>
      <c r="AO107" s="2"/>
    </row>
    <row r="108" spans="1:41" ht="12.75">
      <c r="A108" s="67"/>
      <c r="B108" s="66"/>
      <c r="C108" s="66"/>
      <c r="D108" s="76"/>
      <c r="E108" s="14" t="s">
        <v>11</v>
      </c>
      <c r="F108" s="7">
        <v>30</v>
      </c>
      <c r="G108" s="24"/>
      <c r="H108" s="2"/>
      <c r="I108" s="27"/>
      <c r="J108" s="27"/>
      <c r="K108" s="27"/>
      <c r="L108" s="2"/>
      <c r="M108" s="2"/>
      <c r="N108" s="24"/>
      <c r="O108" s="2"/>
      <c r="P108" s="24"/>
      <c r="Q108" s="2"/>
      <c r="R108" s="2"/>
      <c r="S108" s="27"/>
      <c r="T108" s="24"/>
      <c r="U108" s="24"/>
      <c r="V108" s="2"/>
      <c r="W108" s="2"/>
      <c r="X108" s="2"/>
      <c r="Y108" s="2"/>
      <c r="Z108" s="2"/>
      <c r="AA108" s="2"/>
      <c r="AB108" s="2"/>
      <c r="AC108" s="2"/>
      <c r="AD108" s="2">
        <v>9</v>
      </c>
      <c r="AE108" s="2">
        <v>6</v>
      </c>
      <c r="AF108" s="2">
        <v>15</v>
      </c>
      <c r="AG108" s="2"/>
      <c r="AH108" s="2">
        <v>7</v>
      </c>
      <c r="AI108" s="2"/>
      <c r="AJ108" s="2"/>
      <c r="AK108" s="2"/>
      <c r="AL108" s="2"/>
      <c r="AM108" s="2"/>
      <c r="AN108" s="2"/>
      <c r="AO108" s="2"/>
    </row>
    <row r="109" spans="1:41" ht="12.75">
      <c r="A109" s="67"/>
      <c r="B109" s="66"/>
      <c r="C109" s="66"/>
      <c r="D109" s="76"/>
      <c r="E109" s="14" t="s">
        <v>9</v>
      </c>
      <c r="G109" s="24"/>
      <c r="H109" s="2"/>
      <c r="I109" s="27"/>
      <c r="J109" s="27"/>
      <c r="K109" s="27"/>
      <c r="L109" s="2"/>
      <c r="M109" s="2"/>
      <c r="N109" s="24"/>
      <c r="O109" s="2"/>
      <c r="P109" s="24"/>
      <c r="Q109" s="2"/>
      <c r="R109" s="2"/>
      <c r="S109" s="27"/>
      <c r="T109" s="24"/>
      <c r="U109" s="24"/>
      <c r="V109" s="2"/>
      <c r="W109" s="2"/>
      <c r="X109" s="2"/>
      <c r="Y109" s="2"/>
      <c r="Z109" s="2"/>
      <c r="AA109" s="2"/>
      <c r="AB109" s="2"/>
      <c r="AC109" s="2"/>
      <c r="AD109" s="2">
        <v>9</v>
      </c>
      <c r="AE109" s="2">
        <v>8</v>
      </c>
      <c r="AF109" s="2">
        <v>15</v>
      </c>
      <c r="AG109" s="2"/>
      <c r="AH109" s="2">
        <v>13</v>
      </c>
      <c r="AI109" s="2"/>
      <c r="AJ109" s="2"/>
      <c r="AK109" s="2"/>
      <c r="AL109" s="2"/>
      <c r="AM109" s="2"/>
      <c r="AN109" s="2"/>
      <c r="AO109" s="2"/>
    </row>
    <row r="110" spans="1:41" ht="12.75">
      <c r="A110" s="67"/>
      <c r="B110" s="66"/>
      <c r="C110" s="66"/>
      <c r="D110" s="76" t="s">
        <v>47</v>
      </c>
      <c r="E110" s="14" t="s">
        <v>10</v>
      </c>
      <c r="F110" s="7">
        <v>11</v>
      </c>
      <c r="G110" s="24"/>
      <c r="H110" s="2"/>
      <c r="I110" s="27"/>
      <c r="J110" s="27"/>
      <c r="K110" s="27"/>
      <c r="L110" s="2"/>
      <c r="M110" s="2"/>
      <c r="N110" s="24"/>
      <c r="O110" s="2"/>
      <c r="P110" s="24"/>
      <c r="Q110" s="2"/>
      <c r="R110" s="2"/>
      <c r="S110" s="27"/>
      <c r="T110" s="27" t="s">
        <v>6</v>
      </c>
      <c r="U110" s="24" t="s">
        <v>6</v>
      </c>
      <c r="V110" s="2">
        <v>7</v>
      </c>
      <c r="W110" s="2" t="s">
        <v>6</v>
      </c>
      <c r="X110" s="2"/>
      <c r="Y110" s="28">
        <v>1</v>
      </c>
      <c r="Z110" s="2"/>
      <c r="AA110" s="2"/>
      <c r="AB110" s="29">
        <v>2</v>
      </c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2.75">
      <c r="A111" s="67"/>
      <c r="B111" s="66"/>
      <c r="C111" s="66"/>
      <c r="D111" s="76"/>
      <c r="E111" s="14" t="s">
        <v>11</v>
      </c>
      <c r="F111" s="7">
        <v>75</v>
      </c>
      <c r="G111" s="24"/>
      <c r="H111" s="2"/>
      <c r="I111" s="27"/>
      <c r="J111" s="27"/>
      <c r="K111" s="27"/>
      <c r="L111" s="2"/>
      <c r="M111" s="2"/>
      <c r="N111" s="24"/>
      <c r="O111" s="2"/>
      <c r="P111" s="24"/>
      <c r="Q111" s="2"/>
      <c r="R111" s="2"/>
      <c r="S111" s="27"/>
      <c r="T111" s="27" t="s">
        <v>6</v>
      </c>
      <c r="U111" s="24"/>
      <c r="V111" s="2">
        <v>6</v>
      </c>
      <c r="W111" s="2"/>
      <c r="X111" s="2"/>
      <c r="Y111" s="28">
        <v>1</v>
      </c>
      <c r="Z111" s="2"/>
      <c r="AA111" s="2"/>
      <c r="AB111" s="2">
        <v>5</v>
      </c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2.75">
      <c r="A112" s="67"/>
      <c r="B112" s="66"/>
      <c r="C112" s="66"/>
      <c r="D112" s="76"/>
      <c r="E112" s="14" t="s">
        <v>9</v>
      </c>
      <c r="G112" s="24"/>
      <c r="H112" s="2"/>
      <c r="I112" s="27"/>
      <c r="J112" s="27"/>
      <c r="K112" s="27"/>
      <c r="L112" s="2"/>
      <c r="M112" s="2"/>
      <c r="N112" s="24"/>
      <c r="O112" s="2"/>
      <c r="P112" s="24"/>
      <c r="Q112" s="2"/>
      <c r="R112" s="2"/>
      <c r="S112" s="27"/>
      <c r="T112" s="27" t="s">
        <v>6</v>
      </c>
      <c r="U112" s="24"/>
      <c r="V112" s="2">
        <v>6</v>
      </c>
      <c r="W112" s="2"/>
      <c r="X112" s="2"/>
      <c r="Y112" s="28">
        <v>1</v>
      </c>
      <c r="Z112" s="2"/>
      <c r="AA112" s="2"/>
      <c r="AB112" s="2">
        <v>5</v>
      </c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2.75">
      <c r="A113" s="67"/>
      <c r="B113" s="66"/>
      <c r="C113" s="66"/>
      <c r="D113" s="76" t="s">
        <v>45</v>
      </c>
      <c r="E113" s="14" t="s">
        <v>10</v>
      </c>
      <c r="F113" s="7">
        <v>11</v>
      </c>
      <c r="G113" s="24"/>
      <c r="H113" s="2"/>
      <c r="I113" s="27"/>
      <c r="J113" s="27"/>
      <c r="K113" s="27"/>
      <c r="L113" s="2"/>
      <c r="M113" s="2"/>
      <c r="N113" s="24"/>
      <c r="O113" s="2"/>
      <c r="P113" s="24"/>
      <c r="Q113" s="2"/>
      <c r="R113" s="2"/>
      <c r="S113" s="27"/>
      <c r="T113" s="28">
        <v>1</v>
      </c>
      <c r="U113" s="24">
        <v>11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2.75">
      <c r="A114" s="67"/>
      <c r="B114" s="66"/>
      <c r="C114" s="66"/>
      <c r="D114" s="76"/>
      <c r="E114" s="14" t="s">
        <v>11</v>
      </c>
      <c r="F114" s="7">
        <v>100</v>
      </c>
      <c r="G114" s="24"/>
      <c r="H114" s="2"/>
      <c r="I114" s="27"/>
      <c r="J114" s="27"/>
      <c r="K114" s="27"/>
      <c r="L114" s="2"/>
      <c r="M114" s="2"/>
      <c r="N114" s="24"/>
      <c r="O114" s="2"/>
      <c r="P114" s="24"/>
      <c r="Q114" s="2"/>
      <c r="R114" s="2"/>
      <c r="S114" s="27"/>
      <c r="T114" s="28">
        <v>1</v>
      </c>
      <c r="U114" s="24">
        <v>6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2.75">
      <c r="A115" s="67"/>
      <c r="B115" s="66"/>
      <c r="C115" s="66"/>
      <c r="D115" s="76"/>
      <c r="E115" s="14" t="s">
        <v>9</v>
      </c>
      <c r="G115" s="24"/>
      <c r="H115" s="2"/>
      <c r="I115" s="27"/>
      <c r="J115" s="27"/>
      <c r="K115" s="27"/>
      <c r="L115" s="2"/>
      <c r="M115" s="2"/>
      <c r="N115" s="24"/>
      <c r="O115" s="2"/>
      <c r="P115" s="24"/>
      <c r="Q115" s="2"/>
      <c r="R115" s="2"/>
      <c r="S115" s="27"/>
      <c r="T115" s="28">
        <v>1</v>
      </c>
      <c r="U115" s="24">
        <v>6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2.75">
      <c r="A116" s="67"/>
      <c r="B116" s="66"/>
      <c r="C116" s="66"/>
      <c r="D116" s="76" t="s">
        <v>111</v>
      </c>
      <c r="E116" s="14" t="s">
        <v>10</v>
      </c>
      <c r="F116" s="7">
        <v>11</v>
      </c>
      <c r="G116" s="24"/>
      <c r="H116" s="2"/>
      <c r="I116" s="27"/>
      <c r="J116" s="27"/>
      <c r="K116" s="27"/>
      <c r="L116" s="2"/>
      <c r="M116" s="2"/>
      <c r="N116" s="24"/>
      <c r="O116" s="2"/>
      <c r="P116" s="24"/>
      <c r="Q116" s="2"/>
      <c r="R116" s="2"/>
      <c r="S116" s="27"/>
      <c r="T116" s="24"/>
      <c r="U116" s="24"/>
      <c r="V116" s="2"/>
      <c r="W116" s="29">
        <v>2</v>
      </c>
      <c r="X116" s="30">
        <v>3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2.75">
      <c r="A117" s="67"/>
      <c r="B117" s="66"/>
      <c r="C117" s="66"/>
      <c r="D117" s="76"/>
      <c r="E117" s="14" t="s">
        <v>11</v>
      </c>
      <c r="F117" s="7">
        <v>10</v>
      </c>
      <c r="G117" s="24"/>
      <c r="H117" s="2"/>
      <c r="I117" s="27"/>
      <c r="J117" s="27"/>
      <c r="K117" s="27"/>
      <c r="L117" s="2"/>
      <c r="M117" s="2"/>
      <c r="N117" s="24"/>
      <c r="O117" s="2"/>
      <c r="P117" s="24"/>
      <c r="Q117" s="2"/>
      <c r="R117" s="2"/>
      <c r="S117" s="27"/>
      <c r="T117" s="24"/>
      <c r="U117" s="24"/>
      <c r="V117" s="2"/>
      <c r="W117" s="29">
        <v>2</v>
      </c>
      <c r="X117" s="30">
        <v>3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2.75">
      <c r="A118" s="67"/>
      <c r="B118" s="66"/>
      <c r="C118" s="66"/>
      <c r="D118" s="76"/>
      <c r="E118" s="14" t="s">
        <v>9</v>
      </c>
      <c r="G118" s="24"/>
      <c r="H118" s="2"/>
      <c r="I118" s="27"/>
      <c r="J118" s="27"/>
      <c r="K118" s="27"/>
      <c r="L118" s="2"/>
      <c r="M118" s="2"/>
      <c r="N118" s="24"/>
      <c r="O118" s="2"/>
      <c r="P118" s="24"/>
      <c r="Q118" s="2"/>
      <c r="R118" s="2"/>
      <c r="S118" s="27"/>
      <c r="T118" s="24"/>
      <c r="U118" s="24"/>
      <c r="V118" s="2"/>
      <c r="W118" s="29">
        <v>2</v>
      </c>
      <c r="X118" s="30">
        <v>3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2.75">
      <c r="A119" s="67"/>
      <c r="B119" s="66"/>
      <c r="C119" s="66"/>
      <c r="D119" s="76" t="s">
        <v>57</v>
      </c>
      <c r="E119" s="14" t="s">
        <v>10</v>
      </c>
      <c r="F119" s="7">
        <v>11</v>
      </c>
      <c r="G119" s="24"/>
      <c r="H119" s="2"/>
      <c r="I119" s="27"/>
      <c r="J119" s="27"/>
      <c r="K119" s="27"/>
      <c r="L119" s="2"/>
      <c r="M119" s="2"/>
      <c r="N119" s="24">
        <v>9</v>
      </c>
      <c r="O119" s="2"/>
      <c r="P119" s="24">
        <v>12</v>
      </c>
      <c r="Q119" s="2">
        <v>5</v>
      </c>
      <c r="R119" s="2">
        <v>10</v>
      </c>
      <c r="S119" s="27"/>
      <c r="T119" s="24"/>
      <c r="U119" s="24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2.75">
      <c r="A120" s="67"/>
      <c r="B120" s="66"/>
      <c r="C120" s="66"/>
      <c r="D120" s="76"/>
      <c r="E120" s="14" t="s">
        <v>11</v>
      </c>
      <c r="F120" s="7">
        <v>75</v>
      </c>
      <c r="G120" s="24"/>
      <c r="H120" s="2"/>
      <c r="I120" s="27"/>
      <c r="J120" s="27"/>
      <c r="K120" s="27"/>
      <c r="L120" s="2"/>
      <c r="M120" s="2"/>
      <c r="N120" s="24">
        <v>8</v>
      </c>
      <c r="O120" s="2"/>
      <c r="P120" s="24">
        <v>10</v>
      </c>
      <c r="Q120" s="30">
        <v>3</v>
      </c>
      <c r="R120" s="2">
        <v>7</v>
      </c>
      <c r="S120" s="27"/>
      <c r="T120" s="24"/>
      <c r="U120" s="24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2.75">
      <c r="A121" s="67"/>
      <c r="B121" s="66"/>
      <c r="C121" s="66"/>
      <c r="D121" s="76"/>
      <c r="E121" s="14" t="s">
        <v>9</v>
      </c>
      <c r="G121" s="24"/>
      <c r="H121" s="2"/>
      <c r="I121" s="27"/>
      <c r="J121" s="27"/>
      <c r="K121" s="27"/>
      <c r="L121" s="2"/>
      <c r="M121" s="2"/>
      <c r="N121" s="24">
        <v>8</v>
      </c>
      <c r="O121" s="2"/>
      <c r="P121" s="24">
        <v>10</v>
      </c>
      <c r="Q121" s="2">
        <v>5</v>
      </c>
      <c r="R121" s="2">
        <v>7</v>
      </c>
      <c r="S121" s="27"/>
      <c r="T121" s="24"/>
      <c r="U121" s="24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2.75">
      <c r="A122" s="67"/>
      <c r="B122" s="66"/>
      <c r="C122" s="66"/>
      <c r="D122" s="47" t="s">
        <v>7</v>
      </c>
      <c r="G122" s="28">
        <v>1</v>
      </c>
      <c r="H122" s="2"/>
      <c r="I122" s="27"/>
      <c r="J122" s="27"/>
      <c r="K122" s="27"/>
      <c r="L122" s="2"/>
      <c r="M122" s="2"/>
      <c r="N122" s="24"/>
      <c r="O122" s="2"/>
      <c r="P122" s="24"/>
      <c r="Q122" s="2"/>
      <c r="R122" s="2"/>
      <c r="S122" s="27"/>
      <c r="T122" s="24"/>
      <c r="U122" s="24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2.75">
      <c r="A123" s="67" t="s">
        <v>116</v>
      </c>
      <c r="B123" s="66" t="s">
        <v>117</v>
      </c>
      <c r="C123" s="64">
        <v>37430</v>
      </c>
      <c r="D123" s="19" t="s">
        <v>45</v>
      </c>
      <c r="E123" s="14" t="s">
        <v>11</v>
      </c>
      <c r="F123" s="7">
        <v>55</v>
      </c>
      <c r="G123" s="24"/>
      <c r="H123" s="2"/>
      <c r="I123" s="27"/>
      <c r="J123" s="27"/>
      <c r="K123" s="27"/>
      <c r="L123" s="2"/>
      <c r="M123" s="2"/>
      <c r="N123" s="27" t="s">
        <v>6</v>
      </c>
      <c r="O123" s="27"/>
      <c r="P123" s="27" t="s">
        <v>6</v>
      </c>
      <c r="Q123" s="2"/>
      <c r="R123" s="2" t="s">
        <v>6</v>
      </c>
      <c r="S123" s="27"/>
      <c r="T123" s="30">
        <v>3</v>
      </c>
      <c r="U123" s="24"/>
      <c r="V123" s="2" t="s">
        <v>101</v>
      </c>
      <c r="W123" s="2"/>
      <c r="X123" s="2"/>
      <c r="Y123" s="29">
        <v>2</v>
      </c>
      <c r="Z123" s="2"/>
      <c r="AA123" s="2"/>
      <c r="AB123" s="2">
        <v>4</v>
      </c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2.75">
      <c r="A124" s="67"/>
      <c r="B124" s="66"/>
      <c r="C124" s="66"/>
      <c r="D124" s="19" t="s">
        <v>57</v>
      </c>
      <c r="E124" s="14" t="s">
        <v>11</v>
      </c>
      <c r="F124" s="7">
        <v>55</v>
      </c>
      <c r="G124" s="24"/>
      <c r="H124" s="2"/>
      <c r="I124" s="27"/>
      <c r="J124" s="27"/>
      <c r="K124" s="27"/>
      <c r="L124" s="2"/>
      <c r="M124" s="2"/>
      <c r="N124" s="29">
        <v>2</v>
      </c>
      <c r="O124" s="2"/>
      <c r="P124" s="28">
        <v>1</v>
      </c>
      <c r="Q124" s="2">
        <v>4</v>
      </c>
      <c r="R124" s="2">
        <v>6</v>
      </c>
      <c r="S124" s="27"/>
      <c r="T124" s="24"/>
      <c r="U124" s="24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2.75">
      <c r="A125" s="67"/>
      <c r="B125" s="66"/>
      <c r="C125" s="66"/>
      <c r="D125" s="19" t="s">
        <v>120</v>
      </c>
      <c r="E125" s="14" t="s">
        <v>11</v>
      </c>
      <c r="F125" s="7">
        <v>55</v>
      </c>
      <c r="G125" s="24"/>
      <c r="H125" s="28">
        <v>1</v>
      </c>
      <c r="I125" s="27"/>
      <c r="J125" s="27"/>
      <c r="K125" s="27"/>
      <c r="L125" s="2"/>
      <c r="M125" s="2"/>
      <c r="N125" s="24"/>
      <c r="O125" s="2"/>
      <c r="P125" s="24"/>
      <c r="Q125" s="2"/>
      <c r="R125" s="2"/>
      <c r="S125" s="27"/>
      <c r="T125" s="24"/>
      <c r="U125" s="24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2.75">
      <c r="A126" s="67" t="s">
        <v>17</v>
      </c>
      <c r="B126" s="66" t="s">
        <v>56</v>
      </c>
      <c r="C126" s="66" t="s">
        <v>126</v>
      </c>
      <c r="D126" s="76" t="s">
        <v>50</v>
      </c>
      <c r="E126" s="14" t="s">
        <v>11</v>
      </c>
      <c r="F126" s="7">
        <v>50</v>
      </c>
      <c r="G126" s="24"/>
      <c r="H126" s="2"/>
      <c r="I126" s="27"/>
      <c r="J126" s="27"/>
      <c r="K126" s="27"/>
      <c r="L126" s="2"/>
      <c r="M126" s="2"/>
      <c r="N126" s="24"/>
      <c r="O126" s="2"/>
      <c r="P126" s="24"/>
      <c r="Q126" s="2"/>
      <c r="R126" s="2"/>
      <c r="S126" s="27"/>
      <c r="T126" s="24"/>
      <c r="U126" s="24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9">
        <v>2</v>
      </c>
      <c r="AJ126" s="2">
        <v>4</v>
      </c>
      <c r="AK126" s="2"/>
      <c r="AL126" s="2">
        <v>5</v>
      </c>
      <c r="AM126" s="28">
        <v>1</v>
      </c>
      <c r="AN126" s="2"/>
      <c r="AO126" s="2"/>
    </row>
    <row r="127" spans="1:41" ht="12.75">
      <c r="A127" s="67"/>
      <c r="B127" s="66"/>
      <c r="C127" s="66"/>
      <c r="D127" s="76"/>
      <c r="E127" s="14" t="s">
        <v>16</v>
      </c>
      <c r="F127" s="7">
        <v>3.6</v>
      </c>
      <c r="G127" s="24"/>
      <c r="H127" s="2"/>
      <c r="I127" s="27"/>
      <c r="J127" s="27"/>
      <c r="K127" s="27"/>
      <c r="L127" s="2"/>
      <c r="M127" s="2"/>
      <c r="N127" s="24"/>
      <c r="O127" s="2"/>
      <c r="P127" s="24"/>
      <c r="Q127" s="2"/>
      <c r="R127" s="2"/>
      <c r="S127" s="27"/>
      <c r="T127" s="24"/>
      <c r="U127" s="24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 t="s">
        <v>101</v>
      </c>
      <c r="AK127" s="2"/>
      <c r="AL127" s="2" t="s">
        <v>101</v>
      </c>
      <c r="AM127" s="28">
        <v>1</v>
      </c>
      <c r="AN127" s="2"/>
      <c r="AO127" s="30">
        <v>3</v>
      </c>
    </row>
    <row r="128" spans="1:41" ht="12.75">
      <c r="A128" s="67"/>
      <c r="B128" s="66"/>
      <c r="C128" s="66"/>
      <c r="D128" s="76" t="s">
        <v>48</v>
      </c>
      <c r="E128" s="14" t="s">
        <v>11</v>
      </c>
      <c r="F128" s="7">
        <v>50</v>
      </c>
      <c r="G128" s="24"/>
      <c r="H128" s="2"/>
      <c r="I128" s="27"/>
      <c r="J128" s="27"/>
      <c r="K128" s="27"/>
      <c r="L128" s="2"/>
      <c r="M128" s="2"/>
      <c r="N128" s="24"/>
      <c r="O128" s="2"/>
      <c r="P128" s="24"/>
      <c r="Q128" s="2"/>
      <c r="R128" s="2"/>
      <c r="S128" s="27"/>
      <c r="T128" s="24"/>
      <c r="U128" s="24"/>
      <c r="V128" s="2"/>
      <c r="W128" s="2"/>
      <c r="X128" s="2"/>
      <c r="Y128" s="2"/>
      <c r="Z128" s="2"/>
      <c r="AA128" s="2"/>
      <c r="AB128" s="2"/>
      <c r="AC128" s="2">
        <v>6</v>
      </c>
      <c r="AD128" s="29">
        <v>2</v>
      </c>
      <c r="AE128" s="28">
        <v>1</v>
      </c>
      <c r="AF128" s="2">
        <v>5</v>
      </c>
      <c r="AG128" s="2">
        <v>7</v>
      </c>
      <c r="AH128" s="30">
        <v>3</v>
      </c>
      <c r="AI128" s="2"/>
      <c r="AJ128" s="2"/>
      <c r="AK128" s="2"/>
      <c r="AL128" s="2"/>
      <c r="AM128" s="2"/>
      <c r="AN128" s="2"/>
      <c r="AO128" s="2"/>
    </row>
    <row r="129" spans="1:41" ht="12.75">
      <c r="A129" s="67"/>
      <c r="B129" s="66"/>
      <c r="C129" s="66"/>
      <c r="D129" s="76"/>
      <c r="E129" s="14" t="s">
        <v>16</v>
      </c>
      <c r="F129" s="7">
        <v>3.6</v>
      </c>
      <c r="G129" s="24"/>
      <c r="H129" s="2"/>
      <c r="I129" s="27"/>
      <c r="J129" s="27"/>
      <c r="K129" s="27"/>
      <c r="L129" s="2"/>
      <c r="M129" s="2"/>
      <c r="N129" s="24"/>
      <c r="O129" s="2"/>
      <c r="P129" s="24"/>
      <c r="Q129" s="2"/>
      <c r="R129" s="2"/>
      <c r="S129" s="27"/>
      <c r="T129" s="24"/>
      <c r="U129" s="24"/>
      <c r="V129" s="2"/>
      <c r="W129" s="2"/>
      <c r="X129" s="2"/>
      <c r="Y129" s="2"/>
      <c r="Z129" s="2"/>
      <c r="AA129" s="2"/>
      <c r="AB129" s="2"/>
      <c r="AC129" s="2" t="s">
        <v>101</v>
      </c>
      <c r="AD129" s="30">
        <v>3</v>
      </c>
      <c r="AE129" s="28">
        <v>1</v>
      </c>
      <c r="AF129" s="2" t="s">
        <v>101</v>
      </c>
      <c r="AG129" s="2" t="s">
        <v>101</v>
      </c>
      <c r="AH129" s="29">
        <v>2</v>
      </c>
      <c r="AI129" s="2"/>
      <c r="AJ129" s="2"/>
      <c r="AK129" s="2"/>
      <c r="AL129" s="2"/>
      <c r="AM129" s="2"/>
      <c r="AN129" s="2"/>
      <c r="AO129" s="2"/>
    </row>
    <row r="130" spans="1:41" ht="12.75">
      <c r="A130" s="67"/>
      <c r="B130" s="66"/>
      <c r="C130" s="66"/>
      <c r="D130" s="76" t="s">
        <v>47</v>
      </c>
      <c r="E130" s="14" t="s">
        <v>11</v>
      </c>
      <c r="F130" s="7">
        <v>50</v>
      </c>
      <c r="G130" s="24"/>
      <c r="H130" s="2"/>
      <c r="I130" s="27"/>
      <c r="J130" s="27"/>
      <c r="K130" s="27"/>
      <c r="L130" s="2"/>
      <c r="M130" s="2"/>
      <c r="N130" s="24"/>
      <c r="O130" s="2"/>
      <c r="P130" s="24"/>
      <c r="Q130" s="2"/>
      <c r="R130" s="2"/>
      <c r="S130" s="27"/>
      <c r="T130" s="24"/>
      <c r="U130" s="24"/>
      <c r="V130" s="2">
        <v>9</v>
      </c>
      <c r="W130" s="2">
        <v>10</v>
      </c>
      <c r="X130" s="2">
        <v>11</v>
      </c>
      <c r="Y130" s="28">
        <v>1</v>
      </c>
      <c r="Z130" s="2"/>
      <c r="AA130" s="2"/>
      <c r="AB130" s="29">
        <v>2</v>
      </c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ht="12.75">
      <c r="A131" s="67"/>
      <c r="B131" s="66"/>
      <c r="C131" s="66"/>
      <c r="D131" s="76"/>
      <c r="E131" s="14" t="s">
        <v>16</v>
      </c>
      <c r="F131" s="7">
        <v>9.6</v>
      </c>
      <c r="G131" s="24"/>
      <c r="H131" s="2"/>
      <c r="I131" s="27"/>
      <c r="J131" s="27"/>
      <c r="K131" s="27"/>
      <c r="L131" s="2"/>
      <c r="M131" s="2"/>
      <c r="N131" s="24"/>
      <c r="O131" s="2"/>
      <c r="P131" s="24"/>
      <c r="Q131" s="2"/>
      <c r="R131" s="2"/>
      <c r="S131" s="27"/>
      <c r="T131" s="24"/>
      <c r="U131" s="24"/>
      <c r="V131" s="2" t="s">
        <v>101</v>
      </c>
      <c r="W131" s="2" t="s">
        <v>101</v>
      </c>
      <c r="X131" s="2" t="s">
        <v>101</v>
      </c>
      <c r="Y131" s="28">
        <v>1</v>
      </c>
      <c r="Z131" s="2"/>
      <c r="AA131" s="2"/>
      <c r="AB131" s="30">
        <v>3</v>
      </c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12.75">
      <c r="A132" s="67"/>
      <c r="B132" s="66"/>
      <c r="C132" s="66"/>
      <c r="D132" s="76" t="s">
        <v>45</v>
      </c>
      <c r="E132" s="14" t="s">
        <v>11</v>
      </c>
      <c r="F132" s="7">
        <v>50</v>
      </c>
      <c r="G132" s="24"/>
      <c r="H132" s="2"/>
      <c r="I132" s="27"/>
      <c r="J132" s="27"/>
      <c r="K132" s="27"/>
      <c r="L132" s="2"/>
      <c r="M132" s="2"/>
      <c r="N132" s="24"/>
      <c r="O132" s="2"/>
      <c r="P132" s="24"/>
      <c r="Q132" s="2"/>
      <c r="R132" s="2"/>
      <c r="S132" s="27"/>
      <c r="T132" s="28">
        <v>1</v>
      </c>
      <c r="U132" s="30">
        <v>3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12.75">
      <c r="A133" s="67"/>
      <c r="B133" s="66"/>
      <c r="C133" s="66"/>
      <c r="D133" s="76"/>
      <c r="E133" s="14" t="s">
        <v>16</v>
      </c>
      <c r="F133" s="7">
        <v>9.6</v>
      </c>
      <c r="G133" s="24"/>
      <c r="H133" s="2"/>
      <c r="I133" s="27"/>
      <c r="J133" s="27"/>
      <c r="K133" s="27"/>
      <c r="L133" s="2"/>
      <c r="M133" s="2"/>
      <c r="N133" s="24"/>
      <c r="O133" s="2"/>
      <c r="P133" s="24"/>
      <c r="Q133" s="2"/>
      <c r="R133" s="2"/>
      <c r="S133" s="27"/>
      <c r="T133" s="29">
        <v>2</v>
      </c>
      <c r="U133" s="26" t="s">
        <v>101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2.75">
      <c r="A134" s="67"/>
      <c r="B134" s="66"/>
      <c r="C134" s="66"/>
      <c r="D134" s="76" t="s">
        <v>121</v>
      </c>
      <c r="E134" s="14" t="s">
        <v>11</v>
      </c>
      <c r="F134" s="7">
        <v>50</v>
      </c>
      <c r="G134" s="24"/>
      <c r="H134" s="2"/>
      <c r="I134" s="27"/>
      <c r="J134" s="27"/>
      <c r="K134" s="27"/>
      <c r="L134" s="2"/>
      <c r="M134" s="2"/>
      <c r="N134" s="24">
        <v>14</v>
      </c>
      <c r="O134" s="2">
        <v>16</v>
      </c>
      <c r="P134" s="24">
        <v>5</v>
      </c>
      <c r="Q134" s="30">
        <v>3</v>
      </c>
      <c r="R134" s="2">
        <v>4</v>
      </c>
      <c r="S134" s="27">
        <v>13</v>
      </c>
      <c r="T134" s="24"/>
      <c r="U134" s="24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2.75">
      <c r="A135" s="67"/>
      <c r="B135" s="66"/>
      <c r="C135" s="66"/>
      <c r="D135" s="76"/>
      <c r="E135" s="14" t="s">
        <v>16</v>
      </c>
      <c r="F135" s="7">
        <v>14.4</v>
      </c>
      <c r="G135" s="24"/>
      <c r="H135" s="2"/>
      <c r="I135" s="27"/>
      <c r="J135" s="27"/>
      <c r="K135" s="27"/>
      <c r="L135" s="2"/>
      <c r="M135" s="2"/>
      <c r="N135" s="24" t="s">
        <v>101</v>
      </c>
      <c r="O135" s="2" t="s">
        <v>101</v>
      </c>
      <c r="P135" s="24">
        <v>4</v>
      </c>
      <c r="Q135" s="2">
        <v>5</v>
      </c>
      <c r="R135" s="2">
        <v>8</v>
      </c>
      <c r="S135" s="27" t="s">
        <v>101</v>
      </c>
      <c r="T135" s="24"/>
      <c r="U135" s="24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2.75">
      <c r="A136" s="67"/>
      <c r="B136" s="66"/>
      <c r="C136" s="66"/>
      <c r="D136" s="76" t="s">
        <v>122</v>
      </c>
      <c r="E136" s="14" t="s">
        <v>11</v>
      </c>
      <c r="F136" s="7">
        <v>50</v>
      </c>
      <c r="G136" s="24"/>
      <c r="H136" s="29">
        <v>2</v>
      </c>
      <c r="I136" s="27"/>
      <c r="J136" s="27"/>
      <c r="K136" s="27"/>
      <c r="L136" s="2"/>
      <c r="M136" s="2"/>
      <c r="N136" s="24"/>
      <c r="O136" s="2"/>
      <c r="P136" s="24"/>
      <c r="Q136" s="2"/>
      <c r="R136" s="2"/>
      <c r="S136" s="27"/>
      <c r="T136" s="24"/>
      <c r="U136" s="24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12.75">
      <c r="A137" s="67"/>
      <c r="B137" s="66"/>
      <c r="C137" s="66"/>
      <c r="D137" s="76"/>
      <c r="E137" s="14" t="s">
        <v>16</v>
      </c>
      <c r="F137" s="7">
        <v>9.6</v>
      </c>
      <c r="G137" s="24"/>
      <c r="H137" s="29">
        <v>2</v>
      </c>
      <c r="I137" s="27"/>
      <c r="J137" s="27"/>
      <c r="K137" s="27"/>
      <c r="L137" s="2"/>
      <c r="M137" s="2"/>
      <c r="N137" s="24"/>
      <c r="O137" s="2"/>
      <c r="P137" s="24"/>
      <c r="Q137" s="2"/>
      <c r="R137" s="2"/>
      <c r="S137" s="27"/>
      <c r="T137" s="24"/>
      <c r="U137" s="24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2.75">
      <c r="A138" s="67" t="s">
        <v>124</v>
      </c>
      <c r="B138" s="66" t="s">
        <v>106</v>
      </c>
      <c r="C138" s="64">
        <v>37444</v>
      </c>
      <c r="D138" s="19" t="s">
        <v>45</v>
      </c>
      <c r="E138" s="14" t="s">
        <v>11</v>
      </c>
      <c r="F138" s="7">
        <v>45</v>
      </c>
      <c r="G138" s="24"/>
      <c r="H138" s="2"/>
      <c r="I138" s="27"/>
      <c r="J138" s="27"/>
      <c r="K138" s="27"/>
      <c r="L138" s="2"/>
      <c r="M138" s="2"/>
      <c r="N138" s="27" t="s">
        <v>6</v>
      </c>
      <c r="O138" s="2"/>
      <c r="P138" s="24"/>
      <c r="Q138" s="2"/>
      <c r="R138" s="2"/>
      <c r="S138" s="27"/>
      <c r="T138" s="24" t="s">
        <v>101</v>
      </c>
      <c r="U138" s="24"/>
      <c r="V138" s="2"/>
      <c r="W138" s="2"/>
      <c r="X138" s="2"/>
      <c r="Y138" s="30">
        <v>3</v>
      </c>
      <c r="Z138" s="2"/>
      <c r="AA138" s="2"/>
      <c r="AB138" s="28">
        <v>1</v>
      </c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2.75">
      <c r="A139" s="67"/>
      <c r="B139" s="66"/>
      <c r="C139" s="66"/>
      <c r="D139" s="19" t="s">
        <v>57</v>
      </c>
      <c r="E139" s="14" t="s">
        <v>11</v>
      </c>
      <c r="F139" s="7">
        <v>45</v>
      </c>
      <c r="G139" s="24"/>
      <c r="H139" s="2"/>
      <c r="I139" s="27"/>
      <c r="J139" s="27"/>
      <c r="K139" s="27"/>
      <c r="L139" s="2"/>
      <c r="M139" s="2"/>
      <c r="N139" s="28">
        <v>1</v>
      </c>
      <c r="O139" s="2"/>
      <c r="P139" s="24" t="s">
        <v>101</v>
      </c>
      <c r="Q139" s="2" t="s">
        <v>101</v>
      </c>
      <c r="R139" s="2" t="s">
        <v>101</v>
      </c>
      <c r="S139" s="27"/>
      <c r="T139" s="24"/>
      <c r="U139" s="24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12.75">
      <c r="A140" s="67"/>
      <c r="B140" s="66"/>
      <c r="C140" s="66"/>
      <c r="D140" s="19" t="s">
        <v>120</v>
      </c>
      <c r="E140" s="14" t="s">
        <v>11</v>
      </c>
      <c r="F140" s="7">
        <v>45</v>
      </c>
      <c r="G140" s="24"/>
      <c r="H140" s="28">
        <v>1</v>
      </c>
      <c r="I140" s="27"/>
      <c r="J140" s="27"/>
      <c r="K140" s="27"/>
      <c r="L140" s="2"/>
      <c r="M140" s="2"/>
      <c r="N140" s="24"/>
      <c r="O140" s="2"/>
      <c r="P140" s="24"/>
      <c r="Q140" s="2"/>
      <c r="R140" s="2"/>
      <c r="S140" s="27"/>
      <c r="T140" s="24"/>
      <c r="U140" s="24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s="23" customFormat="1" ht="25.5">
      <c r="A141" s="67" t="s">
        <v>141</v>
      </c>
      <c r="B141" s="66" t="s">
        <v>64</v>
      </c>
      <c r="C141" s="66" t="s">
        <v>125</v>
      </c>
      <c r="D141" s="76" t="s">
        <v>47</v>
      </c>
      <c r="E141" s="14" t="s">
        <v>130</v>
      </c>
      <c r="F141" s="7" t="s">
        <v>18</v>
      </c>
      <c r="G141" s="24"/>
      <c r="H141" s="24"/>
      <c r="I141" s="26"/>
      <c r="J141" s="26"/>
      <c r="K141" s="26"/>
      <c r="L141" s="24"/>
      <c r="M141" s="24"/>
      <c r="N141" s="24"/>
      <c r="O141" s="24"/>
      <c r="P141" s="24"/>
      <c r="Q141" s="24"/>
      <c r="R141" s="24"/>
      <c r="S141" s="26"/>
      <c r="T141" s="24"/>
      <c r="U141" s="24"/>
      <c r="V141" s="24"/>
      <c r="W141" s="24"/>
      <c r="X141" s="24"/>
      <c r="Y141" s="35">
        <v>2</v>
      </c>
      <c r="Z141" s="24"/>
      <c r="AA141" s="24"/>
      <c r="AB141" s="24">
        <v>7</v>
      </c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</row>
    <row r="142" spans="1:41" s="23" customFormat="1" ht="12.75">
      <c r="A142" s="67"/>
      <c r="B142" s="66"/>
      <c r="C142" s="66"/>
      <c r="D142" s="76"/>
      <c r="E142" s="14" t="s">
        <v>129</v>
      </c>
      <c r="F142" s="7" t="s">
        <v>127</v>
      </c>
      <c r="G142" s="24"/>
      <c r="H142" s="24"/>
      <c r="I142" s="26"/>
      <c r="J142" s="26"/>
      <c r="K142" s="26"/>
      <c r="L142" s="24"/>
      <c r="M142" s="24"/>
      <c r="N142" s="24"/>
      <c r="O142" s="24"/>
      <c r="P142" s="24"/>
      <c r="Q142" s="24"/>
      <c r="R142" s="24"/>
      <c r="S142" s="26"/>
      <c r="T142" s="24"/>
      <c r="U142" s="24"/>
      <c r="V142" s="24"/>
      <c r="W142" s="24"/>
      <c r="X142" s="24"/>
      <c r="Y142" s="24">
        <v>6</v>
      </c>
      <c r="Z142" s="24"/>
      <c r="AA142" s="24"/>
      <c r="AB142" s="35">
        <v>2</v>
      </c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</row>
    <row r="143" spans="1:41" s="23" customFormat="1" ht="12.75">
      <c r="A143" s="67"/>
      <c r="B143" s="66"/>
      <c r="C143" s="66"/>
      <c r="D143" s="76"/>
      <c r="E143" s="14" t="s">
        <v>129</v>
      </c>
      <c r="F143" s="7" t="s">
        <v>128</v>
      </c>
      <c r="G143" s="24"/>
      <c r="H143" s="24"/>
      <c r="I143" s="26"/>
      <c r="J143" s="26"/>
      <c r="K143" s="26"/>
      <c r="L143" s="24"/>
      <c r="M143" s="24"/>
      <c r="N143" s="24"/>
      <c r="O143" s="24"/>
      <c r="P143" s="24"/>
      <c r="Q143" s="24"/>
      <c r="R143" s="24"/>
      <c r="S143" s="26"/>
      <c r="T143" s="24"/>
      <c r="U143" s="24"/>
      <c r="V143" s="24"/>
      <c r="W143" s="24"/>
      <c r="X143" s="24"/>
      <c r="Y143" s="28">
        <v>1</v>
      </c>
      <c r="Z143" s="24"/>
      <c r="AA143" s="24"/>
      <c r="AB143" s="24">
        <v>9</v>
      </c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</row>
    <row r="144" spans="1:41" s="23" customFormat="1" ht="38.25">
      <c r="A144" s="67"/>
      <c r="B144" s="66"/>
      <c r="C144" s="66"/>
      <c r="D144" s="76"/>
      <c r="E144" s="46" t="s">
        <v>131</v>
      </c>
      <c r="F144" s="15" t="s">
        <v>132</v>
      </c>
      <c r="G144" s="24"/>
      <c r="H144" s="24"/>
      <c r="I144" s="26"/>
      <c r="J144" s="26"/>
      <c r="K144" s="26"/>
      <c r="L144" s="24"/>
      <c r="M144" s="24"/>
      <c r="N144" s="24"/>
      <c r="O144" s="24"/>
      <c r="P144" s="24"/>
      <c r="Q144" s="24"/>
      <c r="R144" s="24"/>
      <c r="S144" s="26"/>
      <c r="T144" s="24"/>
      <c r="U144" s="24"/>
      <c r="V144" s="24"/>
      <c r="W144" s="24"/>
      <c r="X144" s="24"/>
      <c r="Y144" s="35">
        <v>2</v>
      </c>
      <c r="Z144" s="24"/>
      <c r="AA144" s="24"/>
      <c r="AB144" s="35">
        <v>2</v>
      </c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</row>
    <row r="145" spans="1:41" s="23" customFormat="1" ht="25.5">
      <c r="A145" s="67"/>
      <c r="B145" s="66"/>
      <c r="C145" s="66"/>
      <c r="D145" s="76"/>
      <c r="E145" s="14" t="s">
        <v>134</v>
      </c>
      <c r="F145" s="7" t="s">
        <v>133</v>
      </c>
      <c r="G145" s="24"/>
      <c r="H145" s="24"/>
      <c r="I145" s="26"/>
      <c r="J145" s="26"/>
      <c r="K145" s="26"/>
      <c r="L145" s="24"/>
      <c r="M145" s="24"/>
      <c r="N145" s="24"/>
      <c r="O145" s="24"/>
      <c r="P145" s="24"/>
      <c r="Q145" s="24"/>
      <c r="R145" s="24"/>
      <c r="S145" s="26"/>
      <c r="T145" s="24"/>
      <c r="U145" s="24"/>
      <c r="V145" s="24"/>
      <c r="W145" s="24"/>
      <c r="X145" s="24"/>
      <c r="Y145" s="24">
        <v>4</v>
      </c>
      <c r="Z145" s="24"/>
      <c r="AA145" s="24"/>
      <c r="AB145" s="24">
        <v>6</v>
      </c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</row>
    <row r="146" spans="1:41" s="23" customFormat="1" ht="12.75">
      <c r="A146" s="67"/>
      <c r="B146" s="66"/>
      <c r="C146" s="66"/>
      <c r="D146" s="76"/>
      <c r="E146" s="14" t="s">
        <v>9</v>
      </c>
      <c r="F146" s="7"/>
      <c r="G146" s="24"/>
      <c r="H146" s="24"/>
      <c r="I146" s="26"/>
      <c r="J146" s="26"/>
      <c r="K146" s="26"/>
      <c r="L146" s="24"/>
      <c r="M146" s="24"/>
      <c r="N146" s="24"/>
      <c r="O146" s="24"/>
      <c r="P146" s="24"/>
      <c r="Q146" s="24"/>
      <c r="R146" s="24"/>
      <c r="S146" s="26"/>
      <c r="T146" s="24"/>
      <c r="U146" s="24"/>
      <c r="V146" s="24"/>
      <c r="W146" s="24"/>
      <c r="X146" s="24"/>
      <c r="Y146" s="30">
        <v>3</v>
      </c>
      <c r="Z146" s="24"/>
      <c r="AA146" s="24"/>
      <c r="AB146" s="24">
        <v>4</v>
      </c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</row>
    <row r="147" spans="1:41" s="23" customFormat="1" ht="25.5">
      <c r="A147" s="67"/>
      <c r="B147" s="66"/>
      <c r="C147" s="66"/>
      <c r="D147" s="76" t="s">
        <v>45</v>
      </c>
      <c r="E147" s="14" t="s">
        <v>130</v>
      </c>
      <c r="F147" s="7" t="s">
        <v>18</v>
      </c>
      <c r="G147" s="24"/>
      <c r="H147" s="24"/>
      <c r="I147" s="26"/>
      <c r="J147" s="26"/>
      <c r="K147" s="26"/>
      <c r="L147" s="24"/>
      <c r="M147" s="24"/>
      <c r="N147" s="24"/>
      <c r="O147" s="24"/>
      <c r="P147" s="24"/>
      <c r="Q147" s="24"/>
      <c r="R147" s="24"/>
      <c r="S147" s="26"/>
      <c r="T147" s="24">
        <v>11</v>
      </c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</row>
    <row r="148" spans="1:41" s="23" customFormat="1" ht="12.75">
      <c r="A148" s="67"/>
      <c r="B148" s="66"/>
      <c r="C148" s="66"/>
      <c r="D148" s="76"/>
      <c r="E148" s="14" t="s">
        <v>129</v>
      </c>
      <c r="F148" s="7" t="s">
        <v>135</v>
      </c>
      <c r="G148" s="24"/>
      <c r="H148" s="24"/>
      <c r="I148" s="26"/>
      <c r="J148" s="26"/>
      <c r="K148" s="26"/>
      <c r="L148" s="24"/>
      <c r="M148" s="24"/>
      <c r="N148" s="24"/>
      <c r="O148" s="24"/>
      <c r="P148" s="24"/>
      <c r="Q148" s="24"/>
      <c r="R148" s="24"/>
      <c r="S148" s="26"/>
      <c r="T148" s="24">
        <v>9</v>
      </c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</row>
    <row r="149" spans="1:41" s="23" customFormat="1" ht="12.75">
      <c r="A149" s="67"/>
      <c r="B149" s="66"/>
      <c r="C149" s="66"/>
      <c r="D149" s="76"/>
      <c r="E149" s="14" t="s">
        <v>129</v>
      </c>
      <c r="F149" s="7" t="s">
        <v>136</v>
      </c>
      <c r="G149" s="24"/>
      <c r="H149" s="24"/>
      <c r="I149" s="26"/>
      <c r="J149" s="26"/>
      <c r="K149" s="26"/>
      <c r="L149" s="24"/>
      <c r="M149" s="24"/>
      <c r="N149" s="24"/>
      <c r="O149" s="24"/>
      <c r="P149" s="24"/>
      <c r="Q149" s="24"/>
      <c r="R149" s="24"/>
      <c r="S149" s="26"/>
      <c r="T149" s="24">
        <v>9</v>
      </c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</row>
    <row r="150" spans="1:41" s="23" customFormat="1" ht="38.25">
      <c r="A150" s="67"/>
      <c r="B150" s="66"/>
      <c r="C150" s="66"/>
      <c r="D150" s="76"/>
      <c r="E150" s="46" t="s">
        <v>139</v>
      </c>
      <c r="F150" s="7" t="s">
        <v>137</v>
      </c>
      <c r="G150" s="24"/>
      <c r="H150" s="24"/>
      <c r="I150" s="26"/>
      <c r="J150" s="26"/>
      <c r="K150" s="26"/>
      <c r="L150" s="24"/>
      <c r="M150" s="24"/>
      <c r="N150" s="24"/>
      <c r="O150" s="24"/>
      <c r="P150" s="24"/>
      <c r="Q150" s="24"/>
      <c r="R150" s="24"/>
      <c r="S150" s="26"/>
      <c r="T150" s="24">
        <v>4</v>
      </c>
      <c r="U150" s="24"/>
      <c r="V150" s="24"/>
      <c r="W150" s="24"/>
      <c r="X150" s="24"/>
      <c r="Y150" s="24">
        <v>4</v>
      </c>
      <c r="Z150" s="24"/>
      <c r="AA150" s="24"/>
      <c r="AB150" s="24">
        <v>4</v>
      </c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</row>
    <row r="151" spans="1:41" s="23" customFormat="1" ht="12.75">
      <c r="A151" s="67"/>
      <c r="B151" s="66"/>
      <c r="C151" s="66"/>
      <c r="D151" s="76"/>
      <c r="E151" s="46" t="s">
        <v>7</v>
      </c>
      <c r="F151" s="7" t="s">
        <v>142</v>
      </c>
      <c r="G151" s="24"/>
      <c r="H151" s="24"/>
      <c r="I151" s="26"/>
      <c r="J151" s="26"/>
      <c r="K151" s="26"/>
      <c r="L151" s="24"/>
      <c r="M151" s="24"/>
      <c r="N151" s="24"/>
      <c r="O151" s="24"/>
      <c r="P151" s="24"/>
      <c r="Q151" s="24"/>
      <c r="R151" s="24"/>
      <c r="S151" s="26"/>
      <c r="T151" s="24">
        <v>4</v>
      </c>
      <c r="U151" s="24"/>
      <c r="V151" s="24"/>
      <c r="W151" s="24"/>
      <c r="X151" s="24"/>
      <c r="Y151" s="24">
        <v>4</v>
      </c>
      <c r="Z151" s="24"/>
      <c r="AA151" s="24"/>
      <c r="AB151" s="24">
        <v>4</v>
      </c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</row>
    <row r="152" spans="1:41" s="23" customFormat="1" ht="25.5">
      <c r="A152" s="67"/>
      <c r="B152" s="66"/>
      <c r="C152" s="66"/>
      <c r="D152" s="76"/>
      <c r="E152" s="14" t="s">
        <v>134</v>
      </c>
      <c r="F152" s="7" t="s">
        <v>138</v>
      </c>
      <c r="G152" s="24"/>
      <c r="H152" s="24"/>
      <c r="I152" s="26"/>
      <c r="J152" s="26"/>
      <c r="K152" s="26"/>
      <c r="L152" s="24"/>
      <c r="M152" s="24"/>
      <c r="N152" s="24"/>
      <c r="O152" s="24"/>
      <c r="P152" s="24"/>
      <c r="Q152" s="24"/>
      <c r="R152" s="24"/>
      <c r="S152" s="26"/>
      <c r="T152" s="24">
        <v>7</v>
      </c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</row>
    <row r="153" spans="1:41" s="23" customFormat="1" ht="12.75">
      <c r="A153" s="67"/>
      <c r="B153" s="66"/>
      <c r="C153" s="66"/>
      <c r="D153" s="76"/>
      <c r="E153" s="14" t="s">
        <v>9</v>
      </c>
      <c r="F153" s="7"/>
      <c r="G153" s="24"/>
      <c r="H153" s="24"/>
      <c r="I153" s="26"/>
      <c r="J153" s="26"/>
      <c r="K153" s="26"/>
      <c r="L153" s="24"/>
      <c r="M153" s="24"/>
      <c r="N153" s="24"/>
      <c r="O153" s="24"/>
      <c r="P153" s="24"/>
      <c r="Q153" s="24"/>
      <c r="R153" s="24"/>
      <c r="S153" s="26"/>
      <c r="T153" s="24">
        <v>12</v>
      </c>
      <c r="U153" s="24"/>
      <c r="V153" s="24"/>
      <c r="W153" s="24"/>
      <c r="X153" s="24"/>
      <c r="Y153" s="24">
        <v>16</v>
      </c>
      <c r="Z153" s="24"/>
      <c r="AA153" s="24"/>
      <c r="AB153" s="24">
        <v>16</v>
      </c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</row>
    <row r="154" spans="1:41" s="23" customFormat="1" ht="25.5">
      <c r="A154" s="70" t="s">
        <v>140</v>
      </c>
      <c r="B154" s="66" t="s">
        <v>64</v>
      </c>
      <c r="C154" s="66" t="s">
        <v>125</v>
      </c>
      <c r="D154" s="76" t="s">
        <v>47</v>
      </c>
      <c r="E154" s="14" t="s">
        <v>130</v>
      </c>
      <c r="F154" s="7" t="s">
        <v>18</v>
      </c>
      <c r="G154" s="24"/>
      <c r="H154" s="24"/>
      <c r="I154" s="26"/>
      <c r="J154" s="26"/>
      <c r="K154" s="26"/>
      <c r="L154" s="24"/>
      <c r="M154" s="24"/>
      <c r="N154" s="24"/>
      <c r="O154" s="24"/>
      <c r="P154" s="24"/>
      <c r="Q154" s="24"/>
      <c r="R154" s="24"/>
      <c r="S154" s="26"/>
      <c r="T154" s="24"/>
      <c r="U154" s="24"/>
      <c r="V154" s="24"/>
      <c r="W154" s="24"/>
      <c r="X154" s="24"/>
      <c r="Y154" s="35">
        <v>2</v>
      </c>
      <c r="Z154" s="24"/>
      <c r="AA154" s="24"/>
      <c r="AB154" s="24">
        <v>6</v>
      </c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</row>
    <row r="155" spans="1:41" s="23" customFormat="1" ht="12.75">
      <c r="A155" s="70"/>
      <c r="B155" s="66"/>
      <c r="C155" s="66"/>
      <c r="D155" s="76"/>
      <c r="E155" s="14" t="s">
        <v>129</v>
      </c>
      <c r="F155" s="7" t="s">
        <v>127</v>
      </c>
      <c r="G155" s="24"/>
      <c r="H155" s="24"/>
      <c r="I155" s="26"/>
      <c r="J155" s="26"/>
      <c r="K155" s="26"/>
      <c r="L155" s="24"/>
      <c r="M155" s="24"/>
      <c r="N155" s="24"/>
      <c r="O155" s="24"/>
      <c r="P155" s="24"/>
      <c r="Q155" s="24"/>
      <c r="R155" s="24"/>
      <c r="S155" s="26"/>
      <c r="T155" s="24"/>
      <c r="U155" s="24"/>
      <c r="V155" s="24"/>
      <c r="W155" s="24"/>
      <c r="X155" s="24"/>
      <c r="Y155" s="24">
        <v>4</v>
      </c>
      <c r="Z155" s="24"/>
      <c r="AA155" s="24"/>
      <c r="AB155" s="35">
        <v>2</v>
      </c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</row>
    <row r="156" spans="1:41" s="23" customFormat="1" ht="12.75">
      <c r="A156" s="70"/>
      <c r="B156" s="66"/>
      <c r="C156" s="66"/>
      <c r="D156" s="76"/>
      <c r="E156" s="14" t="s">
        <v>129</v>
      </c>
      <c r="F156" s="7" t="s">
        <v>128</v>
      </c>
      <c r="G156" s="24"/>
      <c r="H156" s="24"/>
      <c r="I156" s="26"/>
      <c r="J156" s="26"/>
      <c r="K156" s="26"/>
      <c r="L156" s="24"/>
      <c r="M156" s="24"/>
      <c r="N156" s="24"/>
      <c r="O156" s="24"/>
      <c r="P156" s="24"/>
      <c r="Q156" s="24"/>
      <c r="R156" s="24"/>
      <c r="S156" s="26"/>
      <c r="T156" s="24"/>
      <c r="U156" s="24"/>
      <c r="V156" s="24"/>
      <c r="W156" s="24"/>
      <c r="X156" s="24"/>
      <c r="Y156" s="25">
        <v>1</v>
      </c>
      <c r="Z156" s="24"/>
      <c r="AA156" s="24"/>
      <c r="AB156" s="24">
        <v>7</v>
      </c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</row>
    <row r="157" spans="1:41" s="23" customFormat="1" ht="25.5">
      <c r="A157" s="70"/>
      <c r="B157" s="66"/>
      <c r="C157" s="66"/>
      <c r="D157" s="76"/>
      <c r="E157" s="14" t="s">
        <v>134</v>
      </c>
      <c r="F157" s="7" t="s">
        <v>133</v>
      </c>
      <c r="G157" s="24"/>
      <c r="H157" s="24"/>
      <c r="I157" s="26"/>
      <c r="J157" s="26"/>
      <c r="K157" s="26"/>
      <c r="L157" s="24"/>
      <c r="M157" s="24"/>
      <c r="N157" s="24"/>
      <c r="O157" s="24"/>
      <c r="P157" s="24"/>
      <c r="Q157" s="24"/>
      <c r="R157" s="24"/>
      <c r="S157" s="26"/>
      <c r="T157" s="24"/>
      <c r="U157" s="24"/>
      <c r="V157" s="24"/>
      <c r="W157" s="24"/>
      <c r="X157" s="24"/>
      <c r="Y157" s="35">
        <v>2</v>
      </c>
      <c r="Z157" s="24"/>
      <c r="AA157" s="24"/>
      <c r="AB157" s="24">
        <v>4</v>
      </c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</row>
    <row r="158" spans="1:41" s="23" customFormat="1" ht="25.5">
      <c r="A158" s="70"/>
      <c r="B158" s="66"/>
      <c r="C158" s="66"/>
      <c r="D158" s="76" t="s">
        <v>45</v>
      </c>
      <c r="E158" s="14" t="s">
        <v>130</v>
      </c>
      <c r="F158" s="7" t="s">
        <v>18</v>
      </c>
      <c r="G158" s="24"/>
      <c r="H158" s="24"/>
      <c r="I158" s="26"/>
      <c r="J158" s="26"/>
      <c r="K158" s="26"/>
      <c r="L158" s="24"/>
      <c r="M158" s="24"/>
      <c r="N158" s="24"/>
      <c r="O158" s="24"/>
      <c r="P158" s="24"/>
      <c r="Q158" s="24"/>
      <c r="R158" s="24"/>
      <c r="S158" s="26"/>
      <c r="T158" s="24">
        <v>6</v>
      </c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</row>
    <row r="159" spans="1:41" s="23" customFormat="1" ht="12.75">
      <c r="A159" s="70"/>
      <c r="B159" s="66"/>
      <c r="C159" s="66"/>
      <c r="D159" s="76"/>
      <c r="E159" s="14" t="s">
        <v>129</v>
      </c>
      <c r="F159" s="7" t="s">
        <v>135</v>
      </c>
      <c r="G159" s="24"/>
      <c r="H159" s="24"/>
      <c r="I159" s="26"/>
      <c r="J159" s="26"/>
      <c r="K159" s="26"/>
      <c r="L159" s="24"/>
      <c r="M159" s="24"/>
      <c r="N159" s="24"/>
      <c r="O159" s="24"/>
      <c r="P159" s="24"/>
      <c r="Q159" s="24"/>
      <c r="R159" s="24"/>
      <c r="S159" s="26"/>
      <c r="T159" s="24">
        <v>7</v>
      </c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</row>
    <row r="160" spans="1:41" s="23" customFormat="1" ht="12.75">
      <c r="A160" s="70"/>
      <c r="B160" s="66"/>
      <c r="C160" s="66"/>
      <c r="D160" s="76"/>
      <c r="E160" s="14" t="s">
        <v>129</v>
      </c>
      <c r="F160" s="7" t="s">
        <v>136</v>
      </c>
      <c r="G160" s="24"/>
      <c r="H160" s="24"/>
      <c r="I160" s="26"/>
      <c r="J160" s="26"/>
      <c r="K160" s="26"/>
      <c r="L160" s="24"/>
      <c r="M160" s="24"/>
      <c r="N160" s="24"/>
      <c r="O160" s="24"/>
      <c r="P160" s="24"/>
      <c r="Q160" s="24"/>
      <c r="R160" s="24"/>
      <c r="S160" s="26"/>
      <c r="T160" s="24">
        <v>6</v>
      </c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</row>
    <row r="161" spans="1:41" s="23" customFormat="1" ht="25.5">
      <c r="A161" s="70"/>
      <c r="B161" s="66"/>
      <c r="C161" s="66"/>
      <c r="D161" s="76"/>
      <c r="E161" s="14" t="s">
        <v>134</v>
      </c>
      <c r="F161" s="7" t="s">
        <v>138</v>
      </c>
      <c r="G161" s="24"/>
      <c r="H161" s="24"/>
      <c r="I161" s="26"/>
      <c r="J161" s="26"/>
      <c r="K161" s="26"/>
      <c r="L161" s="24"/>
      <c r="M161" s="24"/>
      <c r="N161" s="24"/>
      <c r="O161" s="24"/>
      <c r="P161" s="24"/>
      <c r="Q161" s="24"/>
      <c r="R161" s="24"/>
      <c r="S161" s="26"/>
      <c r="T161" s="24">
        <v>4</v>
      </c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</row>
    <row r="162" spans="1:41" ht="38.25">
      <c r="A162" s="70"/>
      <c r="B162" s="66"/>
      <c r="C162" s="66"/>
      <c r="D162" s="76"/>
      <c r="E162" s="46" t="s">
        <v>139</v>
      </c>
      <c r="F162" s="7" t="s">
        <v>137</v>
      </c>
      <c r="G162" s="24"/>
      <c r="H162" s="2"/>
      <c r="I162" s="27"/>
      <c r="J162" s="27"/>
      <c r="K162" s="27"/>
      <c r="L162" s="2"/>
      <c r="M162" s="2"/>
      <c r="N162" s="24"/>
      <c r="O162" s="2"/>
      <c r="P162" s="24"/>
      <c r="Q162" s="2"/>
      <c r="R162" s="2"/>
      <c r="S162" s="27"/>
      <c r="T162" s="30">
        <v>3</v>
      </c>
      <c r="U162" s="24"/>
      <c r="V162" s="2"/>
      <c r="W162" s="2"/>
      <c r="X162" s="2"/>
      <c r="Y162" s="30">
        <v>3</v>
      </c>
      <c r="Z162" s="2"/>
      <c r="AA162" s="2"/>
      <c r="AB162" s="30">
        <v>3</v>
      </c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ht="12.75">
      <c r="A163" s="67" t="s">
        <v>143</v>
      </c>
      <c r="B163" s="66" t="s">
        <v>144</v>
      </c>
      <c r="C163" s="64">
        <v>37465</v>
      </c>
      <c r="D163" s="19" t="s">
        <v>45</v>
      </c>
      <c r="E163" s="14" t="s">
        <v>11</v>
      </c>
      <c r="F163" s="7">
        <v>62</v>
      </c>
      <c r="G163" s="24"/>
      <c r="H163" s="2"/>
      <c r="I163" s="27"/>
      <c r="J163" s="27"/>
      <c r="K163" s="27"/>
      <c r="L163" s="2"/>
      <c r="M163" s="2"/>
      <c r="N163" s="24"/>
      <c r="O163" s="2"/>
      <c r="P163" s="24"/>
      <c r="Q163" s="2"/>
      <c r="R163" s="2"/>
      <c r="S163" s="27"/>
      <c r="T163" s="25">
        <v>1</v>
      </c>
      <c r="U163" s="24" t="s">
        <v>101</v>
      </c>
      <c r="V163" s="2"/>
      <c r="W163" s="2"/>
      <c r="X163" s="2"/>
      <c r="Y163" s="35">
        <v>2</v>
      </c>
      <c r="Z163" s="2" t="s">
        <v>101</v>
      </c>
      <c r="AA163" s="2"/>
      <c r="AB163" s="30">
        <v>3</v>
      </c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12.75">
      <c r="A164" s="67"/>
      <c r="B164" s="66"/>
      <c r="C164" s="66"/>
      <c r="D164" s="19" t="s">
        <v>57</v>
      </c>
      <c r="E164" s="14" t="s">
        <v>11</v>
      </c>
      <c r="F164" s="7">
        <v>62</v>
      </c>
      <c r="G164" s="24"/>
      <c r="H164" s="2"/>
      <c r="I164" s="27"/>
      <c r="J164" s="27"/>
      <c r="K164" s="27"/>
      <c r="L164" s="2"/>
      <c r="M164" s="2"/>
      <c r="N164" s="24" t="s">
        <v>101</v>
      </c>
      <c r="O164" s="2" t="s">
        <v>101</v>
      </c>
      <c r="P164" s="24" t="s">
        <v>101</v>
      </c>
      <c r="Q164" s="2" t="s">
        <v>101</v>
      </c>
      <c r="R164" s="30">
        <v>3</v>
      </c>
      <c r="S164" s="27"/>
      <c r="T164" s="24"/>
      <c r="U164" s="24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2.75">
      <c r="A165" s="67"/>
      <c r="B165" s="66"/>
      <c r="C165" s="66"/>
      <c r="D165" s="19" t="s">
        <v>120</v>
      </c>
      <c r="E165" s="14" t="s">
        <v>11</v>
      </c>
      <c r="F165" s="7">
        <v>62</v>
      </c>
      <c r="G165" s="24"/>
      <c r="H165" s="29">
        <v>2</v>
      </c>
      <c r="I165" s="27"/>
      <c r="J165" s="27"/>
      <c r="K165" s="27"/>
      <c r="L165" s="2"/>
      <c r="M165" s="2"/>
      <c r="N165" s="24"/>
      <c r="O165" s="2"/>
      <c r="P165" s="24"/>
      <c r="Q165" s="2"/>
      <c r="R165" s="2"/>
      <c r="S165" s="27"/>
      <c r="T165" s="24"/>
      <c r="U165" s="24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12.75">
      <c r="A166" s="67" t="s">
        <v>145</v>
      </c>
      <c r="B166" s="66" t="s">
        <v>146</v>
      </c>
      <c r="C166" s="64">
        <v>37465</v>
      </c>
      <c r="D166" s="19" t="s">
        <v>50</v>
      </c>
      <c r="E166" s="14" t="s">
        <v>10</v>
      </c>
      <c r="F166" s="7">
        <v>5</v>
      </c>
      <c r="G166" s="24"/>
      <c r="H166" s="27"/>
      <c r="I166" s="27"/>
      <c r="J166" s="27"/>
      <c r="K166" s="27"/>
      <c r="L166" s="2"/>
      <c r="M166" s="2"/>
      <c r="N166" s="24"/>
      <c r="O166" s="2"/>
      <c r="P166" s="24"/>
      <c r="Q166" s="2"/>
      <c r="R166" s="2"/>
      <c r="S166" s="27"/>
      <c r="T166" s="24"/>
      <c r="U166" s="24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30">
        <v>3</v>
      </c>
      <c r="AJ166" s="2">
        <v>6</v>
      </c>
      <c r="AK166" s="2">
        <v>8</v>
      </c>
      <c r="AL166" s="2">
        <v>4</v>
      </c>
      <c r="AM166" s="28">
        <v>1</v>
      </c>
      <c r="AN166" s="2">
        <v>9</v>
      </c>
      <c r="AO166" s="2"/>
    </row>
    <row r="167" spans="1:41" ht="12.75">
      <c r="A167" s="67"/>
      <c r="B167" s="66"/>
      <c r="C167" s="66"/>
      <c r="D167" s="19" t="s">
        <v>49</v>
      </c>
      <c r="E167" s="14" t="s">
        <v>10</v>
      </c>
      <c r="F167" s="7">
        <v>5</v>
      </c>
      <c r="G167" s="24"/>
      <c r="H167" s="27"/>
      <c r="I167" s="27"/>
      <c r="J167" s="27"/>
      <c r="K167" s="30">
        <v>3</v>
      </c>
      <c r="L167" s="25">
        <v>1</v>
      </c>
      <c r="M167" s="29">
        <v>2</v>
      </c>
      <c r="N167" s="24"/>
      <c r="O167" s="2"/>
      <c r="P167" s="24"/>
      <c r="Q167" s="2"/>
      <c r="R167" s="2"/>
      <c r="S167" s="27"/>
      <c r="T167" s="24"/>
      <c r="U167" s="24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12.75">
      <c r="A168" s="67"/>
      <c r="B168" s="66"/>
      <c r="C168" s="66"/>
      <c r="D168" s="19" t="s">
        <v>48</v>
      </c>
      <c r="E168" s="14" t="s">
        <v>10</v>
      </c>
      <c r="F168" s="7">
        <v>10</v>
      </c>
      <c r="G168" s="24"/>
      <c r="H168" s="27"/>
      <c r="I168" s="27"/>
      <c r="J168" s="27"/>
      <c r="K168" s="27"/>
      <c r="L168" s="2"/>
      <c r="M168" s="2"/>
      <c r="N168" s="24"/>
      <c r="O168" s="2"/>
      <c r="P168" s="24"/>
      <c r="Q168" s="2"/>
      <c r="R168" s="2"/>
      <c r="S168" s="27"/>
      <c r="T168" s="24"/>
      <c r="U168" s="24"/>
      <c r="V168" s="2"/>
      <c r="W168" s="2"/>
      <c r="X168" s="2"/>
      <c r="Y168" s="2"/>
      <c r="Z168" s="2"/>
      <c r="AA168" s="2"/>
      <c r="AB168" s="2"/>
      <c r="AC168" s="2"/>
      <c r="AD168" s="2">
        <v>4</v>
      </c>
      <c r="AE168" s="29">
        <v>2</v>
      </c>
      <c r="AF168" s="2">
        <v>7</v>
      </c>
      <c r="AG168" s="2">
        <v>6</v>
      </c>
      <c r="AH168" s="30">
        <v>3</v>
      </c>
      <c r="AI168" s="2"/>
      <c r="AJ168" s="2"/>
      <c r="AK168" s="2"/>
      <c r="AL168" s="2"/>
      <c r="AM168" s="2"/>
      <c r="AN168" s="2"/>
      <c r="AO168" s="2"/>
    </row>
    <row r="169" spans="1:41" ht="12.75">
      <c r="A169" s="67"/>
      <c r="B169" s="66"/>
      <c r="C169" s="66"/>
      <c r="D169" s="19" t="s">
        <v>47</v>
      </c>
      <c r="E169" s="14" t="s">
        <v>10</v>
      </c>
      <c r="F169" s="7">
        <v>10</v>
      </c>
      <c r="G169" s="24"/>
      <c r="H169" s="27"/>
      <c r="I169" s="27"/>
      <c r="J169" s="27"/>
      <c r="K169" s="27"/>
      <c r="L169" s="2"/>
      <c r="M169" s="2"/>
      <c r="N169" s="24"/>
      <c r="O169" s="2"/>
      <c r="P169" s="24"/>
      <c r="Q169" s="2"/>
      <c r="R169" s="2"/>
      <c r="S169" s="27"/>
      <c r="T169" s="24"/>
      <c r="U169" s="24"/>
      <c r="V169" s="2"/>
      <c r="W169" s="2">
        <v>4</v>
      </c>
      <c r="X169" s="2">
        <v>6</v>
      </c>
      <c r="Y169" s="25">
        <v>1</v>
      </c>
      <c r="Z169" s="2">
        <v>5</v>
      </c>
      <c r="AA169" s="2"/>
      <c r="AB169" s="35">
        <v>2</v>
      </c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ht="12.75">
      <c r="A170" s="67"/>
      <c r="B170" s="66"/>
      <c r="C170" s="66"/>
      <c r="D170" s="19" t="s">
        <v>46</v>
      </c>
      <c r="E170" s="14" t="s">
        <v>10</v>
      </c>
      <c r="F170" s="7">
        <v>10</v>
      </c>
      <c r="G170" s="24"/>
      <c r="H170" s="25">
        <v>1</v>
      </c>
      <c r="I170" s="26"/>
      <c r="J170" s="26"/>
      <c r="K170" s="27"/>
      <c r="L170" s="2"/>
      <c r="M170" s="2"/>
      <c r="N170" s="24"/>
      <c r="O170" s="2"/>
      <c r="P170" s="24"/>
      <c r="Q170" s="2"/>
      <c r="R170" s="2"/>
      <c r="S170" s="27"/>
      <c r="T170" s="24"/>
      <c r="U170" s="24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ht="12.75">
      <c r="A171" s="67"/>
      <c r="B171" s="66"/>
      <c r="C171" s="66"/>
      <c r="D171" s="19" t="s">
        <v>45</v>
      </c>
      <c r="E171" s="14" t="s">
        <v>10</v>
      </c>
      <c r="F171" s="7">
        <v>12.5</v>
      </c>
      <c r="G171" s="24"/>
      <c r="H171" s="27"/>
      <c r="I171" s="27"/>
      <c r="J171" s="27"/>
      <c r="K171" s="27"/>
      <c r="L171" s="2"/>
      <c r="M171" s="2"/>
      <c r="N171" s="24"/>
      <c r="O171" s="2"/>
      <c r="P171" s="24"/>
      <c r="Q171" s="2"/>
      <c r="R171" s="2"/>
      <c r="S171" s="27"/>
      <c r="T171" s="25">
        <v>1</v>
      </c>
      <c r="U171" s="24">
        <v>4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ht="12.75">
      <c r="A172" s="67"/>
      <c r="B172" s="66"/>
      <c r="C172" s="66"/>
      <c r="D172" s="19" t="s">
        <v>147</v>
      </c>
      <c r="E172" s="14" t="s">
        <v>10</v>
      </c>
      <c r="F172" s="7">
        <v>12.5</v>
      </c>
      <c r="G172" s="24"/>
      <c r="H172" s="27"/>
      <c r="I172" s="27"/>
      <c r="J172" s="27"/>
      <c r="K172" s="27"/>
      <c r="L172" s="2"/>
      <c r="M172" s="2"/>
      <c r="N172" s="24">
        <v>5</v>
      </c>
      <c r="O172" s="2">
        <v>8</v>
      </c>
      <c r="P172" s="24">
        <v>11</v>
      </c>
      <c r="Q172" s="2">
        <v>6</v>
      </c>
      <c r="R172" s="2">
        <v>7</v>
      </c>
      <c r="S172" s="27"/>
      <c r="T172" s="24"/>
      <c r="U172" s="24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s="23" customFormat="1" ht="12.75">
      <c r="A173" s="67" t="s">
        <v>180</v>
      </c>
      <c r="B173" s="66" t="s">
        <v>55</v>
      </c>
      <c r="C173" s="66" t="s">
        <v>157</v>
      </c>
      <c r="D173" s="76" t="s">
        <v>50</v>
      </c>
      <c r="E173" s="14" t="s">
        <v>12</v>
      </c>
      <c r="F173" s="7">
        <v>0.4</v>
      </c>
      <c r="G173" s="24"/>
      <c r="H173" s="24"/>
      <c r="I173" s="26"/>
      <c r="J173" s="26"/>
      <c r="K173" s="26"/>
      <c r="L173" s="24"/>
      <c r="M173" s="24"/>
      <c r="N173" s="24"/>
      <c r="O173" s="24"/>
      <c r="P173" s="24"/>
      <c r="Q173" s="24"/>
      <c r="R173" s="24"/>
      <c r="S173" s="26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>
        <v>7</v>
      </c>
      <c r="AJ173" s="24">
        <v>8</v>
      </c>
      <c r="AK173" s="24"/>
      <c r="AL173" s="24"/>
      <c r="AM173" s="24"/>
      <c r="AN173" s="24"/>
      <c r="AO173" s="24"/>
    </row>
    <row r="174" spans="1:41" s="23" customFormat="1" ht="12.75">
      <c r="A174" s="67"/>
      <c r="B174" s="66"/>
      <c r="C174" s="66"/>
      <c r="D174" s="76"/>
      <c r="E174" s="14" t="s">
        <v>11</v>
      </c>
      <c r="F174" s="7">
        <v>21.6</v>
      </c>
      <c r="G174" s="24"/>
      <c r="H174" s="24"/>
      <c r="I174" s="26"/>
      <c r="J174" s="26"/>
      <c r="K174" s="26"/>
      <c r="L174" s="24"/>
      <c r="M174" s="24"/>
      <c r="N174" s="24"/>
      <c r="O174" s="24"/>
      <c r="P174" s="24"/>
      <c r="Q174" s="24"/>
      <c r="R174" s="24"/>
      <c r="S174" s="26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>
        <v>4</v>
      </c>
      <c r="AJ174" s="24">
        <v>8</v>
      </c>
      <c r="AK174" s="24"/>
      <c r="AL174" s="24"/>
      <c r="AM174" s="25">
        <v>1</v>
      </c>
      <c r="AN174" s="24"/>
      <c r="AO174" s="24"/>
    </row>
    <row r="175" spans="1:41" s="23" customFormat="1" ht="12.75">
      <c r="A175" s="67"/>
      <c r="B175" s="66"/>
      <c r="C175" s="66"/>
      <c r="D175" s="76"/>
      <c r="E175" s="14" t="s">
        <v>19</v>
      </c>
      <c r="F175" s="7">
        <v>0.49</v>
      </c>
      <c r="G175" s="24"/>
      <c r="H175" s="24"/>
      <c r="I175" s="26"/>
      <c r="J175" s="26"/>
      <c r="K175" s="26"/>
      <c r="L175" s="24"/>
      <c r="M175" s="24"/>
      <c r="N175" s="24"/>
      <c r="O175" s="24"/>
      <c r="P175" s="24"/>
      <c r="Q175" s="24"/>
      <c r="R175" s="24"/>
      <c r="S175" s="26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>
        <v>5</v>
      </c>
      <c r="AJ175" s="24">
        <v>9</v>
      </c>
      <c r="AK175" s="24"/>
      <c r="AL175" s="24"/>
      <c r="AM175" s="25">
        <v>1</v>
      </c>
      <c r="AN175" s="24"/>
      <c r="AO175" s="24"/>
    </row>
    <row r="176" spans="1:41" s="23" customFormat="1" ht="12.75">
      <c r="A176" s="67"/>
      <c r="B176" s="66"/>
      <c r="C176" s="66"/>
      <c r="D176" s="76"/>
      <c r="E176" s="14" t="s">
        <v>16</v>
      </c>
      <c r="F176" s="7">
        <v>4.8</v>
      </c>
      <c r="G176" s="24"/>
      <c r="H176" s="24"/>
      <c r="I176" s="26"/>
      <c r="J176" s="26"/>
      <c r="K176" s="26"/>
      <c r="L176" s="24"/>
      <c r="M176" s="24"/>
      <c r="N176" s="24"/>
      <c r="O176" s="24"/>
      <c r="P176" s="24"/>
      <c r="Q176" s="24"/>
      <c r="R176" s="24"/>
      <c r="S176" s="26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>
        <v>6</v>
      </c>
      <c r="AJ176" s="24">
        <v>9</v>
      </c>
      <c r="AK176" s="24"/>
      <c r="AL176" s="24"/>
      <c r="AM176" s="25">
        <v>1</v>
      </c>
      <c r="AN176" s="24"/>
      <c r="AO176" s="24"/>
    </row>
    <row r="177" spans="1:41" s="23" customFormat="1" ht="12.75">
      <c r="A177" s="67"/>
      <c r="B177" s="66"/>
      <c r="C177" s="66"/>
      <c r="D177" s="76"/>
      <c r="E177" s="14" t="s">
        <v>9</v>
      </c>
      <c r="F177" s="7"/>
      <c r="G177" s="24"/>
      <c r="H177" s="24"/>
      <c r="I177" s="26"/>
      <c r="J177" s="26"/>
      <c r="K177" s="26"/>
      <c r="L177" s="24"/>
      <c r="M177" s="24"/>
      <c r="N177" s="24"/>
      <c r="O177" s="24"/>
      <c r="P177" s="24"/>
      <c r="Q177" s="24"/>
      <c r="R177" s="24"/>
      <c r="S177" s="26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>
        <v>7</v>
      </c>
      <c r="AJ177" s="24">
        <v>9</v>
      </c>
      <c r="AK177" s="24"/>
      <c r="AL177" s="24"/>
      <c r="AM177" s="29">
        <v>2</v>
      </c>
      <c r="AN177" s="24"/>
      <c r="AO177" s="24"/>
    </row>
    <row r="178" spans="1:41" s="23" customFormat="1" ht="38.25">
      <c r="A178" s="67"/>
      <c r="B178" s="66"/>
      <c r="C178" s="66" t="s">
        <v>158</v>
      </c>
      <c r="D178" s="76"/>
      <c r="E178" s="46" t="s">
        <v>153</v>
      </c>
      <c r="F178" s="7" t="s">
        <v>137</v>
      </c>
      <c r="G178" s="24"/>
      <c r="H178" s="24"/>
      <c r="I178" s="26"/>
      <c r="J178" s="26"/>
      <c r="K178" s="26"/>
      <c r="L178" s="24"/>
      <c r="M178" s="24"/>
      <c r="N178" s="24"/>
      <c r="O178" s="24"/>
      <c r="P178" s="24"/>
      <c r="Q178" s="24"/>
      <c r="R178" s="24"/>
      <c r="S178" s="26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5">
        <v>1</v>
      </c>
      <c r="AJ178" s="25">
        <v>1</v>
      </c>
      <c r="AK178" s="24"/>
      <c r="AL178" s="24"/>
      <c r="AM178" s="25">
        <v>1</v>
      </c>
      <c r="AN178" s="24"/>
      <c r="AO178" s="24"/>
    </row>
    <row r="179" spans="1:41" s="23" customFormat="1" ht="12.75">
      <c r="A179" s="67"/>
      <c r="B179" s="66"/>
      <c r="C179" s="66"/>
      <c r="D179" s="76"/>
      <c r="E179" s="14" t="s">
        <v>155</v>
      </c>
      <c r="F179" s="7" t="s">
        <v>18</v>
      </c>
      <c r="G179" s="24"/>
      <c r="H179" s="24"/>
      <c r="I179" s="26"/>
      <c r="J179" s="26"/>
      <c r="K179" s="26"/>
      <c r="L179" s="24"/>
      <c r="M179" s="24"/>
      <c r="N179" s="24"/>
      <c r="O179" s="24"/>
      <c r="P179" s="24"/>
      <c r="Q179" s="24"/>
      <c r="R179" s="24"/>
      <c r="S179" s="26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 t="s">
        <v>150</v>
      </c>
      <c r="AJ179" s="24"/>
      <c r="AK179" s="24"/>
      <c r="AL179" s="24"/>
      <c r="AM179" s="27" t="s">
        <v>150</v>
      </c>
      <c r="AN179" s="24"/>
      <c r="AO179" s="30">
        <v>3</v>
      </c>
    </row>
    <row r="180" spans="1:41" s="23" customFormat="1" ht="12.75">
      <c r="A180" s="67"/>
      <c r="B180" s="66"/>
      <c r="C180" s="66"/>
      <c r="D180" s="76"/>
      <c r="E180" s="14" t="s">
        <v>156</v>
      </c>
      <c r="F180" s="7" t="s">
        <v>127</v>
      </c>
      <c r="G180" s="24"/>
      <c r="H180" s="24"/>
      <c r="I180" s="26"/>
      <c r="J180" s="26"/>
      <c r="K180" s="26"/>
      <c r="L180" s="24"/>
      <c r="M180" s="24"/>
      <c r="N180" s="24"/>
      <c r="O180" s="24"/>
      <c r="P180" s="24"/>
      <c r="Q180" s="24"/>
      <c r="R180" s="24"/>
      <c r="S180" s="26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>
        <v>9</v>
      </c>
      <c r="AJ180" s="24"/>
      <c r="AK180" s="24"/>
      <c r="AL180" s="24"/>
      <c r="AM180" s="29">
        <v>2</v>
      </c>
      <c r="AN180" s="24"/>
      <c r="AO180" s="24">
        <v>6</v>
      </c>
    </row>
    <row r="181" spans="1:41" s="23" customFormat="1" ht="12.75">
      <c r="A181" s="67"/>
      <c r="B181" s="66"/>
      <c r="C181" s="66"/>
      <c r="D181" s="76"/>
      <c r="E181" s="14" t="s">
        <v>156</v>
      </c>
      <c r="F181" s="7" t="s">
        <v>135</v>
      </c>
      <c r="G181" s="24"/>
      <c r="H181" s="24"/>
      <c r="I181" s="26"/>
      <c r="J181" s="26"/>
      <c r="K181" s="26"/>
      <c r="L181" s="24"/>
      <c r="M181" s="24"/>
      <c r="N181" s="24"/>
      <c r="O181" s="24"/>
      <c r="P181" s="24"/>
      <c r="Q181" s="24"/>
      <c r="R181" s="24"/>
      <c r="S181" s="26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>
        <v>8</v>
      </c>
      <c r="AJ181" s="24"/>
      <c r="AK181" s="24"/>
      <c r="AL181" s="24"/>
      <c r="AM181" s="29">
        <v>2</v>
      </c>
      <c r="AN181" s="24"/>
      <c r="AO181" s="24">
        <v>7</v>
      </c>
    </row>
    <row r="182" spans="1:41" s="23" customFormat="1" ht="12.75">
      <c r="A182" s="67"/>
      <c r="B182" s="66"/>
      <c r="C182" s="66"/>
      <c r="D182" s="76"/>
      <c r="E182" s="14" t="s">
        <v>129</v>
      </c>
      <c r="F182" s="7" t="s">
        <v>20</v>
      </c>
      <c r="G182" s="24"/>
      <c r="H182" s="24"/>
      <c r="I182" s="26"/>
      <c r="J182" s="26"/>
      <c r="K182" s="26"/>
      <c r="L182" s="24"/>
      <c r="M182" s="24"/>
      <c r="N182" s="24"/>
      <c r="O182" s="24"/>
      <c r="P182" s="24"/>
      <c r="Q182" s="24"/>
      <c r="R182" s="24"/>
      <c r="S182" s="26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>
        <v>9</v>
      </c>
      <c r="AJ182" s="24"/>
      <c r="AK182" s="24"/>
      <c r="AL182" s="24"/>
      <c r="AM182" s="30">
        <v>3</v>
      </c>
      <c r="AN182" s="24"/>
      <c r="AO182" s="24">
        <v>5</v>
      </c>
    </row>
    <row r="183" spans="1:41" s="23" customFormat="1" ht="12.75">
      <c r="A183" s="67"/>
      <c r="B183" s="66"/>
      <c r="C183" s="66" t="s">
        <v>157</v>
      </c>
      <c r="D183" s="76" t="s">
        <v>49</v>
      </c>
      <c r="E183" s="14" t="s">
        <v>12</v>
      </c>
      <c r="F183" s="7">
        <v>0.4</v>
      </c>
      <c r="G183" s="24"/>
      <c r="H183" s="24"/>
      <c r="I183" s="26"/>
      <c r="J183" s="26"/>
      <c r="K183" s="26"/>
      <c r="L183" s="24"/>
      <c r="M183" s="24"/>
      <c r="N183" s="24"/>
      <c r="O183" s="24"/>
      <c r="P183" s="24"/>
      <c r="Q183" s="24"/>
      <c r="R183" s="24"/>
      <c r="S183" s="26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</row>
    <row r="184" spans="1:41" s="23" customFormat="1" ht="12.75">
      <c r="A184" s="67"/>
      <c r="B184" s="66"/>
      <c r="C184" s="66"/>
      <c r="D184" s="76"/>
      <c r="E184" s="14" t="s">
        <v>11</v>
      </c>
      <c r="F184" s="7">
        <v>10.8</v>
      </c>
      <c r="G184" s="24"/>
      <c r="H184" s="24"/>
      <c r="I184" s="26"/>
      <c r="J184" s="26"/>
      <c r="K184" s="26"/>
      <c r="L184" s="24"/>
      <c r="M184" s="24"/>
      <c r="N184" s="24"/>
      <c r="O184" s="24"/>
      <c r="P184" s="24"/>
      <c r="Q184" s="24"/>
      <c r="R184" s="24"/>
      <c r="S184" s="26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</row>
    <row r="185" spans="1:41" s="23" customFormat="1" ht="12.75">
      <c r="A185" s="67"/>
      <c r="B185" s="66"/>
      <c r="C185" s="66"/>
      <c r="D185" s="76"/>
      <c r="E185" s="14" t="s">
        <v>19</v>
      </c>
      <c r="F185" s="7">
        <v>0.49</v>
      </c>
      <c r="G185" s="24"/>
      <c r="H185" s="24"/>
      <c r="I185" s="26"/>
      <c r="J185" s="26"/>
      <c r="K185" s="25">
        <v>1</v>
      </c>
      <c r="L185" s="24"/>
      <c r="M185" s="24"/>
      <c r="N185" s="24"/>
      <c r="O185" s="24"/>
      <c r="P185" s="24"/>
      <c r="Q185" s="24"/>
      <c r="R185" s="24"/>
      <c r="S185" s="26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</row>
    <row r="186" spans="1:41" s="23" customFormat="1" ht="12.75">
      <c r="A186" s="67"/>
      <c r="B186" s="66"/>
      <c r="C186" s="66"/>
      <c r="D186" s="76"/>
      <c r="E186" s="14" t="s">
        <v>16</v>
      </c>
      <c r="F186" s="7">
        <v>2.4</v>
      </c>
      <c r="G186" s="24"/>
      <c r="H186" s="24"/>
      <c r="I186" s="26"/>
      <c r="J186" s="26"/>
      <c r="K186" s="29">
        <v>2</v>
      </c>
      <c r="L186" s="24"/>
      <c r="M186" s="24"/>
      <c r="N186" s="24"/>
      <c r="O186" s="24"/>
      <c r="P186" s="24"/>
      <c r="Q186" s="24"/>
      <c r="R186" s="24"/>
      <c r="S186" s="26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</row>
    <row r="187" spans="1:41" s="23" customFormat="1" ht="12.75">
      <c r="A187" s="67"/>
      <c r="B187" s="66"/>
      <c r="C187" s="66"/>
      <c r="D187" s="76"/>
      <c r="E187" s="14" t="s">
        <v>9</v>
      </c>
      <c r="F187" s="7"/>
      <c r="G187" s="24"/>
      <c r="H187" s="24"/>
      <c r="I187" s="26"/>
      <c r="J187" s="26"/>
      <c r="K187" s="29">
        <v>2</v>
      </c>
      <c r="L187" s="24"/>
      <c r="M187" s="24"/>
      <c r="N187" s="24"/>
      <c r="O187" s="24"/>
      <c r="P187" s="24"/>
      <c r="Q187" s="24"/>
      <c r="R187" s="24"/>
      <c r="S187" s="26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</row>
    <row r="188" spans="1:41" s="23" customFormat="1" ht="12.75">
      <c r="A188" s="67"/>
      <c r="B188" s="66"/>
      <c r="C188" s="64">
        <v>37473</v>
      </c>
      <c r="D188" s="76" t="s">
        <v>160</v>
      </c>
      <c r="E188" s="14" t="s">
        <v>156</v>
      </c>
      <c r="F188" s="7" t="s">
        <v>127</v>
      </c>
      <c r="G188" s="24"/>
      <c r="H188" s="24"/>
      <c r="I188" s="26"/>
      <c r="J188" s="26"/>
      <c r="K188" s="27">
        <v>8</v>
      </c>
      <c r="L188" s="24"/>
      <c r="M188" s="24"/>
      <c r="N188" s="24"/>
      <c r="O188" s="24"/>
      <c r="P188" s="24"/>
      <c r="Q188" s="24"/>
      <c r="R188" s="24"/>
      <c r="S188" s="26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</row>
    <row r="189" spans="1:41" s="23" customFormat="1" ht="12.75">
      <c r="A189" s="67"/>
      <c r="B189" s="66"/>
      <c r="C189" s="66"/>
      <c r="D189" s="76"/>
      <c r="E189" s="14" t="s">
        <v>159</v>
      </c>
      <c r="F189" s="7" t="s">
        <v>128</v>
      </c>
      <c r="G189" s="24"/>
      <c r="H189" s="24"/>
      <c r="I189" s="26"/>
      <c r="J189" s="26"/>
      <c r="K189" s="27">
        <v>8</v>
      </c>
      <c r="L189" s="24"/>
      <c r="M189" s="24"/>
      <c r="N189" s="24"/>
      <c r="O189" s="24"/>
      <c r="P189" s="24"/>
      <c r="Q189" s="24"/>
      <c r="R189" s="24"/>
      <c r="S189" s="26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</row>
    <row r="190" spans="1:41" s="23" customFormat="1" ht="12.75">
      <c r="A190" s="67"/>
      <c r="B190" s="66"/>
      <c r="C190" s="66"/>
      <c r="D190" s="76"/>
      <c r="E190" s="14" t="s">
        <v>129</v>
      </c>
      <c r="F190" s="7" t="s">
        <v>20</v>
      </c>
      <c r="G190" s="24"/>
      <c r="H190" s="24"/>
      <c r="I190" s="26"/>
      <c r="J190" s="26"/>
      <c r="K190" s="27">
        <v>8</v>
      </c>
      <c r="L190" s="24"/>
      <c r="M190" s="24"/>
      <c r="N190" s="24"/>
      <c r="O190" s="24"/>
      <c r="P190" s="24"/>
      <c r="Q190" s="24"/>
      <c r="R190" s="24"/>
      <c r="S190" s="26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</row>
    <row r="191" spans="1:41" s="23" customFormat="1" ht="12.75">
      <c r="A191" s="67" t="s">
        <v>180</v>
      </c>
      <c r="B191" s="66" t="s">
        <v>55</v>
      </c>
      <c r="C191" s="66" t="s">
        <v>157</v>
      </c>
      <c r="D191" s="76" t="s">
        <v>48</v>
      </c>
      <c r="E191" s="14" t="s">
        <v>12</v>
      </c>
      <c r="F191" s="7">
        <v>0.4</v>
      </c>
      <c r="G191" s="24"/>
      <c r="H191" s="24"/>
      <c r="I191" s="26"/>
      <c r="J191" s="26"/>
      <c r="K191" s="26"/>
      <c r="L191" s="24"/>
      <c r="M191" s="24"/>
      <c r="N191" s="24"/>
      <c r="O191" s="24"/>
      <c r="P191" s="24"/>
      <c r="Q191" s="24"/>
      <c r="R191" s="24"/>
      <c r="S191" s="26"/>
      <c r="T191" s="24"/>
      <c r="U191" s="24"/>
      <c r="V191" s="24"/>
      <c r="W191" s="24"/>
      <c r="X191" s="24"/>
      <c r="Y191" s="24"/>
      <c r="Z191" s="24"/>
      <c r="AA191" s="24"/>
      <c r="AB191" s="24"/>
      <c r="AC191" s="24">
        <v>18</v>
      </c>
      <c r="AD191" s="24">
        <v>10</v>
      </c>
      <c r="AE191" s="24">
        <v>6</v>
      </c>
      <c r="AF191" s="36" t="s">
        <v>152</v>
      </c>
      <c r="AG191" s="36" t="s">
        <v>152</v>
      </c>
      <c r="AH191" s="24">
        <v>13</v>
      </c>
      <c r="AI191" s="24"/>
      <c r="AJ191" s="24"/>
      <c r="AK191" s="24"/>
      <c r="AL191" s="24"/>
      <c r="AM191" s="24"/>
      <c r="AN191" s="24"/>
      <c r="AO191" s="24"/>
    </row>
    <row r="192" spans="1:41" s="23" customFormat="1" ht="12.75">
      <c r="A192" s="67"/>
      <c r="B192" s="66"/>
      <c r="C192" s="66"/>
      <c r="D192" s="76"/>
      <c r="E192" s="14" t="s">
        <v>11</v>
      </c>
      <c r="F192" s="7">
        <v>51</v>
      </c>
      <c r="G192" s="24"/>
      <c r="H192" s="24"/>
      <c r="I192" s="26"/>
      <c r="J192" s="26"/>
      <c r="K192" s="26"/>
      <c r="L192" s="24"/>
      <c r="M192" s="24"/>
      <c r="N192" s="24"/>
      <c r="O192" s="24"/>
      <c r="P192" s="24"/>
      <c r="Q192" s="24"/>
      <c r="R192" s="24"/>
      <c r="S192" s="26"/>
      <c r="T192" s="24"/>
      <c r="U192" s="24"/>
      <c r="V192" s="24"/>
      <c r="W192" s="24"/>
      <c r="X192" s="24"/>
      <c r="Y192" s="24"/>
      <c r="Z192" s="24"/>
      <c r="AA192" s="24"/>
      <c r="AB192" s="24"/>
      <c r="AC192" s="24">
        <v>25</v>
      </c>
      <c r="AD192" s="24">
        <v>13</v>
      </c>
      <c r="AE192" s="24">
        <v>12</v>
      </c>
      <c r="AF192" s="24">
        <v>23</v>
      </c>
      <c r="AG192" s="24">
        <v>26</v>
      </c>
      <c r="AH192" s="24">
        <v>24</v>
      </c>
      <c r="AI192" s="24"/>
      <c r="AJ192" s="24"/>
      <c r="AK192" s="24"/>
      <c r="AL192" s="24"/>
      <c r="AM192" s="24"/>
      <c r="AN192" s="24"/>
      <c r="AO192" s="24"/>
    </row>
    <row r="193" spans="1:41" s="23" customFormat="1" ht="12.75">
      <c r="A193" s="67"/>
      <c r="B193" s="66"/>
      <c r="C193" s="66"/>
      <c r="D193" s="76"/>
      <c r="E193" s="14" t="s">
        <v>19</v>
      </c>
      <c r="F193" s="7">
        <v>0.49</v>
      </c>
      <c r="G193" s="24"/>
      <c r="H193" s="24"/>
      <c r="I193" s="26"/>
      <c r="J193" s="26"/>
      <c r="K193" s="26"/>
      <c r="L193" s="24"/>
      <c r="M193" s="24"/>
      <c r="N193" s="24"/>
      <c r="O193" s="24"/>
      <c r="P193" s="24"/>
      <c r="Q193" s="24"/>
      <c r="R193" s="24"/>
      <c r="S193" s="26"/>
      <c r="T193" s="24"/>
      <c r="U193" s="24"/>
      <c r="V193" s="24"/>
      <c r="W193" s="24"/>
      <c r="X193" s="24"/>
      <c r="Y193" s="24"/>
      <c r="Z193" s="24"/>
      <c r="AA193" s="24"/>
      <c r="AB193" s="24"/>
      <c r="AC193" s="24">
        <v>18</v>
      </c>
      <c r="AD193" s="24">
        <v>13</v>
      </c>
      <c r="AE193" s="24">
        <v>5</v>
      </c>
      <c r="AF193" s="24">
        <v>11</v>
      </c>
      <c r="AG193" s="24">
        <v>16</v>
      </c>
      <c r="AH193" s="24">
        <v>7</v>
      </c>
      <c r="AI193" s="24"/>
      <c r="AJ193" s="24"/>
      <c r="AK193" s="24"/>
      <c r="AL193" s="24"/>
      <c r="AM193" s="24"/>
      <c r="AN193" s="24"/>
      <c r="AO193" s="24"/>
    </row>
    <row r="194" spans="1:41" s="23" customFormat="1" ht="12.75">
      <c r="A194" s="67"/>
      <c r="B194" s="66"/>
      <c r="C194" s="66"/>
      <c r="D194" s="76"/>
      <c r="E194" s="14" t="s">
        <v>16</v>
      </c>
      <c r="F194" s="7">
        <v>7.2</v>
      </c>
      <c r="G194" s="24"/>
      <c r="H194" s="24"/>
      <c r="I194" s="26"/>
      <c r="J194" s="26"/>
      <c r="K194" s="26"/>
      <c r="L194" s="24"/>
      <c r="M194" s="24"/>
      <c r="N194" s="24"/>
      <c r="O194" s="24"/>
      <c r="P194" s="24"/>
      <c r="Q194" s="24"/>
      <c r="R194" s="24"/>
      <c r="S194" s="26"/>
      <c r="T194" s="24"/>
      <c r="U194" s="24"/>
      <c r="V194" s="24"/>
      <c r="W194" s="24"/>
      <c r="X194" s="24"/>
      <c r="Y194" s="24"/>
      <c r="Z194" s="24"/>
      <c r="AA194" s="24"/>
      <c r="AB194" s="24"/>
      <c r="AC194" s="36" t="s">
        <v>152</v>
      </c>
      <c r="AD194" s="24">
        <v>9</v>
      </c>
      <c r="AE194" s="24">
        <v>7</v>
      </c>
      <c r="AF194" s="36" t="s">
        <v>152</v>
      </c>
      <c r="AG194" s="36" t="s">
        <v>152</v>
      </c>
      <c r="AH194" s="24">
        <v>13</v>
      </c>
      <c r="AI194" s="24"/>
      <c r="AJ194" s="24"/>
      <c r="AK194" s="24"/>
      <c r="AL194" s="24"/>
      <c r="AM194" s="24"/>
      <c r="AN194" s="24"/>
      <c r="AO194" s="24"/>
    </row>
    <row r="195" spans="1:41" s="23" customFormat="1" ht="12.75">
      <c r="A195" s="67"/>
      <c r="B195" s="66"/>
      <c r="C195" s="66"/>
      <c r="D195" s="76"/>
      <c r="E195" s="14" t="s">
        <v>9</v>
      </c>
      <c r="F195" s="7"/>
      <c r="G195" s="24"/>
      <c r="H195" s="24"/>
      <c r="I195" s="26"/>
      <c r="J195" s="26"/>
      <c r="K195" s="26"/>
      <c r="L195" s="24"/>
      <c r="M195" s="24"/>
      <c r="N195" s="24"/>
      <c r="O195" s="24"/>
      <c r="P195" s="24"/>
      <c r="Q195" s="24"/>
      <c r="R195" s="24"/>
      <c r="S195" s="26"/>
      <c r="T195" s="24"/>
      <c r="U195" s="24"/>
      <c r="V195" s="24"/>
      <c r="W195" s="24"/>
      <c r="X195" s="24"/>
      <c r="Y195" s="24"/>
      <c r="Z195" s="24"/>
      <c r="AA195" s="24"/>
      <c r="AB195" s="24"/>
      <c r="AC195" s="24">
        <v>25</v>
      </c>
      <c r="AD195" s="24">
        <v>16</v>
      </c>
      <c r="AE195" s="24">
        <v>8</v>
      </c>
      <c r="AF195" s="24">
        <v>26</v>
      </c>
      <c r="AG195" s="24">
        <v>21</v>
      </c>
      <c r="AH195" s="24">
        <v>15</v>
      </c>
      <c r="AI195" s="24"/>
      <c r="AJ195" s="24"/>
      <c r="AK195" s="24"/>
      <c r="AL195" s="24"/>
      <c r="AM195" s="24"/>
      <c r="AN195" s="24"/>
      <c r="AO195" s="24"/>
    </row>
    <row r="196" spans="1:41" s="23" customFormat="1" ht="38.25">
      <c r="A196" s="67"/>
      <c r="B196" s="66"/>
      <c r="C196" s="66" t="s">
        <v>158</v>
      </c>
      <c r="D196" s="76"/>
      <c r="E196" s="46" t="s">
        <v>153</v>
      </c>
      <c r="F196" s="7" t="s">
        <v>137</v>
      </c>
      <c r="G196" s="24"/>
      <c r="H196" s="24"/>
      <c r="I196" s="26"/>
      <c r="J196" s="26"/>
      <c r="K196" s="26"/>
      <c r="L196" s="24"/>
      <c r="M196" s="24"/>
      <c r="N196" s="24"/>
      <c r="O196" s="24"/>
      <c r="P196" s="24"/>
      <c r="Q196" s="24"/>
      <c r="R196" s="24"/>
      <c r="S196" s="26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>
        <v>5</v>
      </c>
      <c r="AE196" s="24">
        <v>5</v>
      </c>
      <c r="AF196" s="24"/>
      <c r="AG196" s="24"/>
      <c r="AH196" s="24">
        <v>5</v>
      </c>
      <c r="AI196" s="24"/>
      <c r="AJ196" s="24"/>
      <c r="AK196" s="24"/>
      <c r="AL196" s="24"/>
      <c r="AM196" s="24"/>
      <c r="AN196" s="24"/>
      <c r="AO196" s="24"/>
    </row>
    <row r="197" spans="1:41" s="23" customFormat="1" ht="38.25">
      <c r="A197" s="67"/>
      <c r="B197" s="66"/>
      <c r="C197" s="66"/>
      <c r="D197" s="76"/>
      <c r="E197" s="46" t="s">
        <v>154</v>
      </c>
      <c r="F197" s="7" t="s">
        <v>128</v>
      </c>
      <c r="G197" s="24"/>
      <c r="H197" s="24"/>
      <c r="I197" s="26"/>
      <c r="J197" s="26"/>
      <c r="K197" s="26"/>
      <c r="L197" s="24"/>
      <c r="M197" s="24"/>
      <c r="N197" s="24"/>
      <c r="O197" s="24"/>
      <c r="P197" s="24"/>
      <c r="Q197" s="24"/>
      <c r="R197" s="24"/>
      <c r="S197" s="26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>
        <v>4</v>
      </c>
      <c r="AE197" s="24">
        <v>4</v>
      </c>
      <c r="AF197" s="24"/>
      <c r="AG197" s="24"/>
      <c r="AH197" s="24">
        <v>4</v>
      </c>
      <c r="AI197" s="24">
        <v>6</v>
      </c>
      <c r="AJ197" s="24">
        <v>6</v>
      </c>
      <c r="AK197" s="24"/>
      <c r="AL197" s="24"/>
      <c r="AM197" s="24">
        <v>6</v>
      </c>
      <c r="AN197" s="24"/>
      <c r="AO197" s="24"/>
    </row>
    <row r="198" spans="1:41" s="23" customFormat="1" ht="12.75">
      <c r="A198" s="67"/>
      <c r="B198" s="66"/>
      <c r="C198" s="66"/>
      <c r="D198" s="76"/>
      <c r="E198" s="14" t="s">
        <v>155</v>
      </c>
      <c r="F198" s="7" t="s">
        <v>18</v>
      </c>
      <c r="G198" s="24"/>
      <c r="H198" s="24"/>
      <c r="I198" s="26"/>
      <c r="J198" s="26"/>
      <c r="K198" s="26"/>
      <c r="L198" s="24"/>
      <c r="M198" s="24"/>
      <c r="N198" s="24"/>
      <c r="O198" s="24"/>
      <c r="P198" s="24"/>
      <c r="Q198" s="24"/>
      <c r="R198" s="24"/>
      <c r="S198" s="26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>
        <v>9</v>
      </c>
      <c r="AE198" s="24">
        <v>6</v>
      </c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</row>
    <row r="199" spans="1:41" s="23" customFormat="1" ht="25.5">
      <c r="A199" s="67"/>
      <c r="B199" s="66"/>
      <c r="C199" s="66"/>
      <c r="D199" s="76"/>
      <c r="E199" s="14" t="s">
        <v>130</v>
      </c>
      <c r="F199" s="7" t="s">
        <v>18</v>
      </c>
      <c r="G199" s="24"/>
      <c r="H199" s="24"/>
      <c r="I199" s="26"/>
      <c r="J199" s="26"/>
      <c r="K199" s="26"/>
      <c r="L199" s="24"/>
      <c r="M199" s="24"/>
      <c r="N199" s="24"/>
      <c r="O199" s="24"/>
      <c r="P199" s="24"/>
      <c r="Q199" s="24"/>
      <c r="R199" s="24"/>
      <c r="S199" s="26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30">
        <v>3</v>
      </c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</row>
    <row r="200" spans="1:41" s="23" customFormat="1" ht="12.75">
      <c r="A200" s="67"/>
      <c r="B200" s="66"/>
      <c r="C200" s="66"/>
      <c r="D200" s="76"/>
      <c r="E200" s="14" t="s">
        <v>156</v>
      </c>
      <c r="F200" s="7" t="s">
        <v>127</v>
      </c>
      <c r="G200" s="24"/>
      <c r="H200" s="24"/>
      <c r="I200" s="26"/>
      <c r="J200" s="26"/>
      <c r="K200" s="26"/>
      <c r="L200" s="24"/>
      <c r="M200" s="24"/>
      <c r="N200" s="24"/>
      <c r="O200" s="24"/>
      <c r="P200" s="24"/>
      <c r="Q200" s="24"/>
      <c r="R200" s="24"/>
      <c r="S200" s="26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>
        <v>10</v>
      </c>
      <c r="AE200" s="24">
        <v>6</v>
      </c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</row>
    <row r="201" spans="1:41" s="23" customFormat="1" ht="12.75">
      <c r="A201" s="67"/>
      <c r="B201" s="66"/>
      <c r="C201" s="66"/>
      <c r="D201" s="76"/>
      <c r="E201" s="14" t="s">
        <v>159</v>
      </c>
      <c r="F201" s="7" t="s">
        <v>128</v>
      </c>
      <c r="G201" s="24"/>
      <c r="H201" s="24"/>
      <c r="I201" s="26"/>
      <c r="J201" s="26"/>
      <c r="K201" s="26"/>
      <c r="L201" s="24"/>
      <c r="M201" s="24"/>
      <c r="N201" s="24"/>
      <c r="O201" s="24"/>
      <c r="P201" s="24"/>
      <c r="Q201" s="24"/>
      <c r="R201" s="24"/>
      <c r="S201" s="26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>
        <v>12</v>
      </c>
      <c r="AE201" s="24">
        <v>4</v>
      </c>
      <c r="AF201" s="24"/>
      <c r="AG201" s="24"/>
      <c r="AH201" s="24"/>
      <c r="AI201" s="24"/>
      <c r="AJ201" s="24"/>
      <c r="AK201" s="24"/>
      <c r="AL201" s="24"/>
      <c r="AM201" s="24">
        <v>11</v>
      </c>
      <c r="AN201" s="24"/>
      <c r="AO201" s="24"/>
    </row>
    <row r="202" spans="1:41" s="23" customFormat="1" ht="25.5">
      <c r="A202" s="67"/>
      <c r="B202" s="66"/>
      <c r="C202" s="66"/>
      <c r="D202" s="76"/>
      <c r="E202" s="14" t="s">
        <v>134</v>
      </c>
      <c r="F202" s="7" t="s">
        <v>133</v>
      </c>
      <c r="G202" s="24"/>
      <c r="H202" s="24"/>
      <c r="I202" s="26"/>
      <c r="J202" s="26"/>
      <c r="K202" s="26"/>
      <c r="L202" s="24"/>
      <c r="M202" s="24"/>
      <c r="N202" s="24"/>
      <c r="O202" s="24"/>
      <c r="P202" s="24"/>
      <c r="Q202" s="24"/>
      <c r="R202" s="24"/>
      <c r="S202" s="26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35">
        <v>2</v>
      </c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</row>
    <row r="203" spans="1:41" s="23" customFormat="1" ht="12.75">
      <c r="A203" s="67"/>
      <c r="B203" s="66"/>
      <c r="C203" s="66"/>
      <c r="D203" s="76"/>
      <c r="E203" s="14" t="s">
        <v>129</v>
      </c>
      <c r="F203" s="7" t="s">
        <v>20</v>
      </c>
      <c r="G203" s="24"/>
      <c r="H203" s="24"/>
      <c r="I203" s="26"/>
      <c r="J203" s="26"/>
      <c r="K203" s="26"/>
      <c r="L203" s="24"/>
      <c r="M203" s="24"/>
      <c r="N203" s="24"/>
      <c r="O203" s="24"/>
      <c r="P203" s="24"/>
      <c r="Q203" s="24"/>
      <c r="R203" s="24"/>
      <c r="S203" s="26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>
        <v>12</v>
      </c>
      <c r="AE203" s="30">
        <v>4</v>
      </c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</row>
    <row r="204" spans="1:41" s="23" customFormat="1" ht="12.75">
      <c r="A204" s="67"/>
      <c r="B204" s="66"/>
      <c r="C204" s="66" t="s">
        <v>157</v>
      </c>
      <c r="D204" s="76" t="s">
        <v>47</v>
      </c>
      <c r="E204" s="14" t="s">
        <v>12</v>
      </c>
      <c r="F204" s="7">
        <v>0.4</v>
      </c>
      <c r="G204" s="24"/>
      <c r="H204" s="24"/>
      <c r="I204" s="26"/>
      <c r="J204" s="26"/>
      <c r="K204" s="26"/>
      <c r="L204" s="24"/>
      <c r="M204" s="24"/>
      <c r="N204" s="24"/>
      <c r="O204" s="24"/>
      <c r="P204" s="24"/>
      <c r="Q204" s="24"/>
      <c r="R204" s="24"/>
      <c r="S204" s="26"/>
      <c r="T204" s="24"/>
      <c r="U204" s="24"/>
      <c r="V204" s="24"/>
      <c r="W204" s="24">
        <v>10</v>
      </c>
      <c r="X204" s="24" t="s">
        <v>150</v>
      </c>
      <c r="Y204" s="24" t="s">
        <v>149</v>
      </c>
      <c r="Z204" s="24">
        <v>20</v>
      </c>
      <c r="AA204" s="24"/>
      <c r="AB204" s="35">
        <v>2</v>
      </c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</row>
    <row r="205" spans="1:41" s="23" customFormat="1" ht="12.75">
      <c r="A205" s="67"/>
      <c r="B205" s="66"/>
      <c r="C205" s="66"/>
      <c r="D205" s="76"/>
      <c r="E205" s="14" t="s">
        <v>11</v>
      </c>
      <c r="F205" s="7">
        <v>71.5</v>
      </c>
      <c r="G205" s="24"/>
      <c r="H205" s="24"/>
      <c r="I205" s="26"/>
      <c r="J205" s="26"/>
      <c r="K205" s="26"/>
      <c r="L205" s="24"/>
      <c r="M205" s="24"/>
      <c r="N205" s="24"/>
      <c r="O205" s="24"/>
      <c r="P205" s="24"/>
      <c r="Q205" s="24"/>
      <c r="R205" s="24"/>
      <c r="S205" s="26"/>
      <c r="T205" s="24"/>
      <c r="U205" s="24"/>
      <c r="V205" s="24"/>
      <c r="W205" s="24">
        <v>21</v>
      </c>
      <c r="X205" s="24">
        <v>22</v>
      </c>
      <c r="Y205" s="24">
        <v>4</v>
      </c>
      <c r="Z205" s="24">
        <v>23</v>
      </c>
      <c r="AA205" s="24"/>
      <c r="AB205" s="24">
        <v>5</v>
      </c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</row>
    <row r="206" spans="1:41" s="23" customFormat="1" ht="12.75">
      <c r="A206" s="67"/>
      <c r="B206" s="66"/>
      <c r="C206" s="66"/>
      <c r="D206" s="76"/>
      <c r="E206" s="14" t="s">
        <v>19</v>
      </c>
      <c r="F206" s="7">
        <v>0.49</v>
      </c>
      <c r="G206" s="24"/>
      <c r="H206" s="24"/>
      <c r="I206" s="26"/>
      <c r="J206" s="26"/>
      <c r="K206" s="26"/>
      <c r="L206" s="24"/>
      <c r="M206" s="24"/>
      <c r="N206" s="24"/>
      <c r="O206" s="24"/>
      <c r="P206" s="24"/>
      <c r="Q206" s="24"/>
      <c r="R206" s="24"/>
      <c r="S206" s="26"/>
      <c r="T206" s="24"/>
      <c r="U206" s="24"/>
      <c r="V206" s="24"/>
      <c r="W206" s="24" t="s">
        <v>149</v>
      </c>
      <c r="X206" s="24">
        <v>19</v>
      </c>
      <c r="Y206" s="24">
        <v>5</v>
      </c>
      <c r="Z206" s="24" t="s">
        <v>151</v>
      </c>
      <c r="AA206" s="24"/>
      <c r="AB206" s="30">
        <v>3</v>
      </c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</row>
    <row r="207" spans="1:41" s="23" customFormat="1" ht="12.75">
      <c r="A207" s="67"/>
      <c r="B207" s="66"/>
      <c r="C207" s="66"/>
      <c r="D207" s="76"/>
      <c r="E207" s="14" t="s">
        <v>16</v>
      </c>
      <c r="F207" s="7">
        <v>14.4</v>
      </c>
      <c r="G207" s="24"/>
      <c r="H207" s="24"/>
      <c r="I207" s="26"/>
      <c r="J207" s="26"/>
      <c r="K207" s="26"/>
      <c r="L207" s="24"/>
      <c r="M207" s="24"/>
      <c r="N207" s="24"/>
      <c r="O207" s="24"/>
      <c r="P207" s="24"/>
      <c r="Q207" s="24"/>
      <c r="R207" s="24"/>
      <c r="S207" s="26"/>
      <c r="T207" s="24"/>
      <c r="U207" s="24"/>
      <c r="V207" s="24"/>
      <c r="W207" s="36" t="s">
        <v>152</v>
      </c>
      <c r="X207" s="24" t="s">
        <v>151</v>
      </c>
      <c r="Y207" s="24">
        <v>8</v>
      </c>
      <c r="Z207" s="24" t="s">
        <v>151</v>
      </c>
      <c r="AA207" s="24"/>
      <c r="AB207" s="24">
        <v>16</v>
      </c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</row>
    <row r="208" spans="1:41" s="23" customFormat="1" ht="12.75">
      <c r="A208" s="67"/>
      <c r="B208" s="66"/>
      <c r="C208" s="66"/>
      <c r="D208" s="76"/>
      <c r="E208" s="14" t="s">
        <v>9</v>
      </c>
      <c r="F208" s="7"/>
      <c r="G208" s="24"/>
      <c r="H208" s="24"/>
      <c r="I208" s="26"/>
      <c r="J208" s="26"/>
      <c r="K208" s="26"/>
      <c r="L208" s="24"/>
      <c r="M208" s="24"/>
      <c r="N208" s="24"/>
      <c r="O208" s="24"/>
      <c r="P208" s="24"/>
      <c r="Q208" s="24"/>
      <c r="R208" s="24"/>
      <c r="S208" s="26"/>
      <c r="T208" s="24"/>
      <c r="U208" s="24"/>
      <c r="V208" s="24"/>
      <c r="W208" s="24">
        <v>18</v>
      </c>
      <c r="X208" s="24">
        <v>31</v>
      </c>
      <c r="Y208" s="24">
        <v>5</v>
      </c>
      <c r="Z208" s="24">
        <v>30</v>
      </c>
      <c r="AA208" s="24"/>
      <c r="AB208" s="30">
        <v>3</v>
      </c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</row>
    <row r="209" spans="1:41" s="23" customFormat="1" ht="12.75">
      <c r="A209" s="67"/>
      <c r="B209" s="66"/>
      <c r="C209" s="66"/>
      <c r="D209" s="76" t="s">
        <v>46</v>
      </c>
      <c r="E209" s="14" t="s">
        <v>12</v>
      </c>
      <c r="F209" s="7">
        <v>0.4</v>
      </c>
      <c r="G209" s="24"/>
      <c r="H209" s="25">
        <v>1</v>
      </c>
      <c r="I209" s="26"/>
      <c r="J209" s="26"/>
      <c r="K209" s="26"/>
      <c r="L209" s="24"/>
      <c r="M209" s="24"/>
      <c r="N209" s="24"/>
      <c r="O209" s="24"/>
      <c r="P209" s="24"/>
      <c r="Q209" s="24"/>
      <c r="R209" s="24"/>
      <c r="S209" s="26"/>
      <c r="T209" s="26" t="s">
        <v>6</v>
      </c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</row>
    <row r="210" spans="1:41" s="23" customFormat="1" ht="12.75">
      <c r="A210" s="67"/>
      <c r="B210" s="66"/>
      <c r="C210" s="66"/>
      <c r="D210" s="76"/>
      <c r="E210" s="14" t="s">
        <v>11</v>
      </c>
      <c r="F210" s="7">
        <v>71.5</v>
      </c>
      <c r="G210" s="24"/>
      <c r="H210" s="25">
        <v>1</v>
      </c>
      <c r="I210" s="26"/>
      <c r="J210" s="26"/>
      <c r="K210" s="26"/>
      <c r="L210" s="24"/>
      <c r="M210" s="24"/>
      <c r="N210" s="24"/>
      <c r="O210" s="24"/>
      <c r="P210" s="24"/>
      <c r="Q210" s="24"/>
      <c r="R210" s="24"/>
      <c r="S210" s="26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</row>
    <row r="211" spans="1:41" s="23" customFormat="1" ht="12.75">
      <c r="A211" s="67"/>
      <c r="B211" s="65"/>
      <c r="C211" s="66"/>
      <c r="D211" s="76"/>
      <c r="E211" s="14" t="s">
        <v>19</v>
      </c>
      <c r="F211" s="7">
        <v>0.49</v>
      </c>
      <c r="G211" s="24"/>
      <c r="H211" s="25">
        <v>1</v>
      </c>
      <c r="I211" s="26"/>
      <c r="J211" s="26"/>
      <c r="K211" s="26"/>
      <c r="L211" s="24"/>
      <c r="M211" s="24"/>
      <c r="N211" s="24"/>
      <c r="O211" s="24"/>
      <c r="P211" s="24"/>
      <c r="Q211" s="24"/>
      <c r="R211" s="24"/>
      <c r="S211" s="26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</row>
    <row r="212" spans="1:41" s="23" customFormat="1" ht="12.75">
      <c r="A212" s="67"/>
      <c r="B212" s="65"/>
      <c r="C212" s="66"/>
      <c r="D212" s="76"/>
      <c r="E212" s="14" t="s">
        <v>16</v>
      </c>
      <c r="F212" s="7">
        <v>9.6</v>
      </c>
      <c r="G212" s="24"/>
      <c r="H212" s="25">
        <v>1</v>
      </c>
      <c r="I212" s="26"/>
      <c r="J212" s="26"/>
      <c r="K212" s="26"/>
      <c r="L212" s="24"/>
      <c r="M212" s="24"/>
      <c r="N212" s="24"/>
      <c r="O212" s="24"/>
      <c r="P212" s="24"/>
      <c r="Q212" s="24"/>
      <c r="R212" s="24"/>
      <c r="S212" s="26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</row>
    <row r="213" spans="1:41" s="23" customFormat="1" ht="12.75">
      <c r="A213" s="67"/>
      <c r="B213" s="65"/>
      <c r="C213" s="66"/>
      <c r="D213" s="76"/>
      <c r="E213" s="14" t="s">
        <v>9</v>
      </c>
      <c r="F213" s="7"/>
      <c r="G213" s="24"/>
      <c r="H213" s="25">
        <v>1</v>
      </c>
      <c r="I213" s="26"/>
      <c r="J213" s="26"/>
      <c r="K213" s="26"/>
      <c r="L213" s="24"/>
      <c r="M213" s="24"/>
      <c r="N213" s="24"/>
      <c r="O213" s="24"/>
      <c r="P213" s="24"/>
      <c r="Q213" s="24"/>
      <c r="R213" s="24"/>
      <c r="S213" s="26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</row>
    <row r="214" spans="1:41" s="23" customFormat="1" ht="12.75">
      <c r="A214" s="67"/>
      <c r="B214" s="65"/>
      <c r="C214" s="66"/>
      <c r="D214" s="76" t="s">
        <v>45</v>
      </c>
      <c r="E214" s="14" t="s">
        <v>12</v>
      </c>
      <c r="F214" s="7">
        <v>0.75</v>
      </c>
      <c r="G214" s="24"/>
      <c r="H214" s="26" t="s">
        <v>6</v>
      </c>
      <c r="I214" s="26"/>
      <c r="J214" s="26"/>
      <c r="K214" s="26"/>
      <c r="L214" s="24"/>
      <c r="M214" s="24"/>
      <c r="N214" s="24"/>
      <c r="O214" s="24"/>
      <c r="P214" s="24"/>
      <c r="Q214" s="24"/>
      <c r="R214" s="24"/>
      <c r="S214" s="26"/>
      <c r="T214" s="25">
        <v>1</v>
      </c>
      <c r="U214" s="36" t="s">
        <v>152</v>
      </c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</row>
    <row r="215" spans="1:41" s="23" customFormat="1" ht="12.75">
      <c r="A215" s="67"/>
      <c r="B215" s="65"/>
      <c r="C215" s="66"/>
      <c r="D215" s="76"/>
      <c r="E215" s="14" t="s">
        <v>11</v>
      </c>
      <c r="F215" s="7">
        <v>111.9</v>
      </c>
      <c r="G215" s="24"/>
      <c r="H215" s="24"/>
      <c r="I215" s="26"/>
      <c r="J215" s="26"/>
      <c r="K215" s="26"/>
      <c r="L215" s="24"/>
      <c r="M215" s="24"/>
      <c r="N215" s="24"/>
      <c r="O215" s="24"/>
      <c r="P215" s="24"/>
      <c r="Q215" s="24"/>
      <c r="R215" s="24"/>
      <c r="S215" s="26"/>
      <c r="T215" s="24">
        <v>4</v>
      </c>
      <c r="U215" s="24">
        <v>14</v>
      </c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</row>
    <row r="216" spans="1:41" s="23" customFormat="1" ht="12.75">
      <c r="A216" s="67"/>
      <c r="B216" s="65"/>
      <c r="C216" s="66"/>
      <c r="D216" s="76"/>
      <c r="E216" s="14" t="s">
        <v>19</v>
      </c>
      <c r="F216" s="7">
        <v>0.49</v>
      </c>
      <c r="G216" s="24"/>
      <c r="H216" s="24"/>
      <c r="I216" s="26"/>
      <c r="J216" s="26"/>
      <c r="K216" s="26"/>
      <c r="L216" s="24"/>
      <c r="M216" s="24"/>
      <c r="N216" s="24"/>
      <c r="O216" s="24"/>
      <c r="P216" s="24"/>
      <c r="Q216" s="24"/>
      <c r="R216" s="24"/>
      <c r="S216" s="26"/>
      <c r="T216" s="24">
        <v>4</v>
      </c>
      <c r="U216" s="24" t="s">
        <v>151</v>
      </c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</row>
    <row r="217" spans="1:41" s="23" customFormat="1" ht="12.75">
      <c r="A217" s="67"/>
      <c r="B217" s="65"/>
      <c r="C217" s="66"/>
      <c r="D217" s="76"/>
      <c r="E217" s="14" t="s">
        <v>16</v>
      </c>
      <c r="F217" s="7">
        <v>19.2</v>
      </c>
      <c r="G217" s="24"/>
      <c r="H217" s="24"/>
      <c r="I217" s="26"/>
      <c r="J217" s="26"/>
      <c r="K217" s="26"/>
      <c r="L217" s="24"/>
      <c r="M217" s="24"/>
      <c r="N217" s="24"/>
      <c r="O217" s="24"/>
      <c r="P217" s="24"/>
      <c r="Q217" s="24"/>
      <c r="R217" s="24"/>
      <c r="S217" s="26"/>
      <c r="T217" s="25">
        <v>1</v>
      </c>
      <c r="U217" s="36" t="s">
        <v>152</v>
      </c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</row>
    <row r="218" spans="1:41" s="23" customFormat="1" ht="12.75">
      <c r="A218" s="67"/>
      <c r="B218" s="65"/>
      <c r="C218" s="66"/>
      <c r="D218" s="76"/>
      <c r="E218" s="14" t="s">
        <v>9</v>
      </c>
      <c r="F218" s="7"/>
      <c r="G218" s="24"/>
      <c r="H218" s="24"/>
      <c r="I218" s="26"/>
      <c r="J218" s="26"/>
      <c r="K218" s="26"/>
      <c r="L218" s="24"/>
      <c r="M218" s="24"/>
      <c r="N218" s="24"/>
      <c r="O218" s="24"/>
      <c r="P218" s="24"/>
      <c r="Q218" s="24"/>
      <c r="R218" s="24"/>
      <c r="S218" s="26"/>
      <c r="T218" s="25">
        <v>1</v>
      </c>
      <c r="U218" s="24">
        <v>22</v>
      </c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</row>
    <row r="219" spans="1:41" s="23" customFormat="1" ht="12.75">
      <c r="A219" s="67"/>
      <c r="B219" s="65"/>
      <c r="C219" s="66"/>
      <c r="D219" s="47" t="s">
        <v>7</v>
      </c>
      <c r="E219" s="14" t="s">
        <v>6</v>
      </c>
      <c r="F219" s="7"/>
      <c r="G219" s="29">
        <v>2</v>
      </c>
      <c r="H219" s="24"/>
      <c r="I219" s="26"/>
      <c r="J219" s="26"/>
      <c r="K219" s="26"/>
      <c r="L219" s="24"/>
      <c r="M219" s="24"/>
      <c r="N219" s="24"/>
      <c r="O219" s="24"/>
      <c r="P219" s="24"/>
      <c r="Q219" s="24"/>
      <c r="R219" s="24"/>
      <c r="S219" s="26"/>
      <c r="T219" s="25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</row>
    <row r="220" spans="1:41" s="23" customFormat="1" ht="12.75">
      <c r="A220" s="70" t="s">
        <v>161</v>
      </c>
      <c r="B220" s="66" t="s">
        <v>55</v>
      </c>
      <c r="C220" s="64">
        <v>37471</v>
      </c>
      <c r="D220" s="19" t="s">
        <v>50</v>
      </c>
      <c r="E220" s="14" t="s">
        <v>11</v>
      </c>
      <c r="F220" s="7">
        <v>21.6</v>
      </c>
      <c r="G220" s="24"/>
      <c r="H220" s="24"/>
      <c r="I220" s="26"/>
      <c r="J220" s="26"/>
      <c r="K220" s="26"/>
      <c r="L220" s="24"/>
      <c r="M220" s="24"/>
      <c r="N220" s="24"/>
      <c r="O220" s="24"/>
      <c r="P220" s="24"/>
      <c r="Q220" s="24"/>
      <c r="R220" s="24"/>
      <c r="S220" s="26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>
        <v>4</v>
      </c>
      <c r="AJ220" s="24">
        <v>8</v>
      </c>
      <c r="AK220" s="24"/>
      <c r="AL220" s="24"/>
      <c r="AM220" s="25">
        <v>1</v>
      </c>
      <c r="AN220" s="24"/>
      <c r="AO220" s="24"/>
    </row>
    <row r="221" spans="1:41" s="23" customFormat="1" ht="12.75">
      <c r="A221" s="70"/>
      <c r="B221" s="66"/>
      <c r="C221" s="66"/>
      <c r="D221" s="19" t="s">
        <v>48</v>
      </c>
      <c r="E221" s="14" t="s">
        <v>11</v>
      </c>
      <c r="F221" s="7">
        <v>51</v>
      </c>
      <c r="G221" s="24"/>
      <c r="H221" s="24"/>
      <c r="I221" s="26"/>
      <c r="J221" s="26"/>
      <c r="K221" s="26"/>
      <c r="L221" s="24"/>
      <c r="M221" s="24"/>
      <c r="N221" s="24"/>
      <c r="O221" s="24"/>
      <c r="P221" s="24"/>
      <c r="Q221" s="24"/>
      <c r="R221" s="24"/>
      <c r="S221" s="26"/>
      <c r="T221" s="24"/>
      <c r="U221" s="24"/>
      <c r="V221" s="24"/>
      <c r="W221" s="24"/>
      <c r="X221" s="24"/>
      <c r="Y221" s="24"/>
      <c r="Z221" s="24"/>
      <c r="AA221" s="24"/>
      <c r="AB221" s="24"/>
      <c r="AC221" s="24">
        <v>22</v>
      </c>
      <c r="AD221" s="24">
        <v>12</v>
      </c>
      <c r="AE221" s="24">
        <v>11</v>
      </c>
      <c r="AF221" s="24">
        <v>20</v>
      </c>
      <c r="AG221" s="24">
        <v>23</v>
      </c>
      <c r="AH221" s="24">
        <v>21</v>
      </c>
      <c r="AI221" s="24"/>
      <c r="AJ221" s="24"/>
      <c r="AK221" s="24"/>
      <c r="AL221" s="24"/>
      <c r="AM221" s="24"/>
      <c r="AN221" s="24"/>
      <c r="AO221" s="24"/>
    </row>
    <row r="222" spans="1:41" s="23" customFormat="1" ht="12.75">
      <c r="A222" s="70"/>
      <c r="B222" s="66"/>
      <c r="C222" s="66"/>
      <c r="D222" s="19" t="s">
        <v>47</v>
      </c>
      <c r="E222" s="14" t="s">
        <v>11</v>
      </c>
      <c r="F222" s="7">
        <v>71.5</v>
      </c>
      <c r="G222" s="24"/>
      <c r="H222" s="24"/>
      <c r="I222" s="26"/>
      <c r="J222" s="26"/>
      <c r="K222" s="26"/>
      <c r="L222" s="24"/>
      <c r="M222" s="24"/>
      <c r="N222" s="24"/>
      <c r="O222" s="24"/>
      <c r="P222" s="24"/>
      <c r="Q222" s="24"/>
      <c r="R222" s="24"/>
      <c r="S222" s="26"/>
      <c r="T222" s="24"/>
      <c r="U222" s="24"/>
      <c r="V222" s="24"/>
      <c r="W222" s="24">
        <v>9</v>
      </c>
      <c r="X222" s="24">
        <v>10</v>
      </c>
      <c r="Y222" s="25">
        <v>1</v>
      </c>
      <c r="Z222" s="24">
        <v>11</v>
      </c>
      <c r="AA222" s="24"/>
      <c r="AB222" s="35">
        <v>2</v>
      </c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</row>
    <row r="223" spans="1:41" s="23" customFormat="1" ht="12.75">
      <c r="A223" s="70"/>
      <c r="B223" s="66"/>
      <c r="C223" s="66"/>
      <c r="D223" s="19" t="s">
        <v>46</v>
      </c>
      <c r="E223" s="14" t="s">
        <v>11</v>
      </c>
      <c r="F223" s="7">
        <v>71.5</v>
      </c>
      <c r="G223" s="24"/>
      <c r="H223" s="25">
        <v>1</v>
      </c>
      <c r="I223" s="26"/>
      <c r="J223" s="26"/>
      <c r="K223" s="26"/>
      <c r="L223" s="24"/>
      <c r="M223" s="24"/>
      <c r="N223" s="24"/>
      <c r="O223" s="24"/>
      <c r="P223" s="24"/>
      <c r="Q223" s="24"/>
      <c r="R223" s="24"/>
      <c r="S223" s="26"/>
      <c r="T223" s="26" t="s">
        <v>6</v>
      </c>
      <c r="U223" s="24" t="s">
        <v>6</v>
      </c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</row>
    <row r="224" spans="1:41" s="23" customFormat="1" ht="12.75">
      <c r="A224" s="70"/>
      <c r="B224" s="66"/>
      <c r="C224" s="66"/>
      <c r="D224" s="19" t="s">
        <v>45</v>
      </c>
      <c r="E224" s="14" t="s">
        <v>11</v>
      </c>
      <c r="F224" s="7">
        <v>111.9</v>
      </c>
      <c r="G224" s="24"/>
      <c r="H224" s="24"/>
      <c r="I224" s="26"/>
      <c r="J224" s="26"/>
      <c r="K224" s="26"/>
      <c r="L224" s="24"/>
      <c r="M224" s="24"/>
      <c r="N224" s="24"/>
      <c r="O224" s="24"/>
      <c r="P224" s="24"/>
      <c r="Q224" s="24"/>
      <c r="R224" s="24"/>
      <c r="S224" s="26"/>
      <c r="T224" s="30">
        <v>3</v>
      </c>
      <c r="U224" s="24">
        <v>8</v>
      </c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</row>
    <row r="225" spans="1:41" s="23" customFormat="1" ht="38.25">
      <c r="A225" s="70" t="s">
        <v>140</v>
      </c>
      <c r="B225" s="66" t="s">
        <v>55</v>
      </c>
      <c r="C225" s="66" t="s">
        <v>158</v>
      </c>
      <c r="D225" s="76" t="s">
        <v>50</v>
      </c>
      <c r="E225" s="46" t="s">
        <v>153</v>
      </c>
      <c r="F225" s="7" t="s">
        <v>137</v>
      </c>
      <c r="G225" s="24"/>
      <c r="H225" s="24"/>
      <c r="I225" s="26"/>
      <c r="J225" s="26"/>
      <c r="K225" s="26"/>
      <c r="L225" s="24"/>
      <c r="M225" s="24"/>
      <c r="N225" s="24"/>
      <c r="O225" s="24"/>
      <c r="P225" s="24"/>
      <c r="Q225" s="24"/>
      <c r="R225" s="24"/>
      <c r="S225" s="26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5">
        <v>1</v>
      </c>
      <c r="AJ225" s="25">
        <v>1</v>
      </c>
      <c r="AK225" s="24"/>
      <c r="AL225" s="24"/>
      <c r="AM225" s="25">
        <v>1</v>
      </c>
      <c r="AN225" s="24"/>
      <c r="AO225" s="24"/>
    </row>
    <row r="226" spans="1:41" s="23" customFormat="1" ht="12.75">
      <c r="A226" s="70"/>
      <c r="B226" s="66"/>
      <c r="C226" s="66"/>
      <c r="D226" s="76"/>
      <c r="E226" s="14" t="s">
        <v>155</v>
      </c>
      <c r="F226" s="7" t="s">
        <v>18</v>
      </c>
      <c r="G226" s="24"/>
      <c r="H226" s="24"/>
      <c r="I226" s="26"/>
      <c r="J226" s="26"/>
      <c r="K226" s="26"/>
      <c r="L226" s="24"/>
      <c r="M226" s="24"/>
      <c r="N226" s="24"/>
      <c r="O226" s="24"/>
      <c r="P226" s="24"/>
      <c r="Q226" s="24"/>
      <c r="R226" s="24"/>
      <c r="S226" s="26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 t="s">
        <v>150</v>
      </c>
      <c r="AJ226" s="24"/>
      <c r="AK226" s="24"/>
      <c r="AL226" s="24"/>
      <c r="AM226" s="27" t="s">
        <v>150</v>
      </c>
      <c r="AN226" s="24"/>
      <c r="AO226" s="30">
        <v>3</v>
      </c>
    </row>
    <row r="227" spans="1:41" s="23" customFormat="1" ht="12.75">
      <c r="A227" s="70"/>
      <c r="B227" s="66"/>
      <c r="C227" s="66"/>
      <c r="D227" s="76"/>
      <c r="E227" s="14" t="s">
        <v>156</v>
      </c>
      <c r="F227" s="7" t="s">
        <v>127</v>
      </c>
      <c r="G227" s="24"/>
      <c r="H227" s="24"/>
      <c r="I227" s="26"/>
      <c r="J227" s="26"/>
      <c r="K227" s="26"/>
      <c r="L227" s="24"/>
      <c r="M227" s="24"/>
      <c r="N227" s="24"/>
      <c r="O227" s="24"/>
      <c r="P227" s="24"/>
      <c r="Q227" s="24"/>
      <c r="R227" s="24"/>
      <c r="S227" s="26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>
        <v>9</v>
      </c>
      <c r="AJ227" s="24"/>
      <c r="AK227" s="24"/>
      <c r="AL227" s="24"/>
      <c r="AM227" s="29">
        <v>2</v>
      </c>
      <c r="AN227" s="24"/>
      <c r="AO227" s="24">
        <v>6</v>
      </c>
    </row>
    <row r="228" spans="1:41" s="23" customFormat="1" ht="12.75">
      <c r="A228" s="70"/>
      <c r="B228" s="66"/>
      <c r="C228" s="66"/>
      <c r="D228" s="76"/>
      <c r="E228" s="14" t="s">
        <v>156</v>
      </c>
      <c r="F228" s="7" t="s">
        <v>135</v>
      </c>
      <c r="G228" s="24"/>
      <c r="H228" s="24"/>
      <c r="I228" s="26"/>
      <c r="J228" s="26"/>
      <c r="K228" s="26"/>
      <c r="L228" s="24"/>
      <c r="M228" s="24"/>
      <c r="N228" s="24"/>
      <c r="O228" s="24"/>
      <c r="P228" s="24"/>
      <c r="Q228" s="24"/>
      <c r="R228" s="24"/>
      <c r="S228" s="26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>
        <v>8</v>
      </c>
      <c r="AJ228" s="24"/>
      <c r="AK228" s="24"/>
      <c r="AL228" s="24"/>
      <c r="AM228" s="29">
        <v>2</v>
      </c>
      <c r="AN228" s="24"/>
      <c r="AO228" s="24">
        <v>7</v>
      </c>
    </row>
    <row r="229" spans="1:41" s="23" customFormat="1" ht="38.25">
      <c r="A229" s="70"/>
      <c r="B229" s="66"/>
      <c r="C229" s="66"/>
      <c r="D229" s="76" t="s">
        <v>48</v>
      </c>
      <c r="E229" s="46" t="s">
        <v>153</v>
      </c>
      <c r="F229" s="7" t="s">
        <v>137</v>
      </c>
      <c r="G229" s="24"/>
      <c r="H229" s="24"/>
      <c r="I229" s="26"/>
      <c r="J229" s="26"/>
      <c r="K229" s="26"/>
      <c r="L229" s="24"/>
      <c r="M229" s="24"/>
      <c r="N229" s="24"/>
      <c r="O229" s="24"/>
      <c r="P229" s="24"/>
      <c r="Q229" s="24"/>
      <c r="R229" s="24"/>
      <c r="S229" s="26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>
        <v>4</v>
      </c>
      <c r="AE229" s="24">
        <v>4</v>
      </c>
      <c r="AF229" s="24"/>
      <c r="AG229" s="24"/>
      <c r="AH229" s="24">
        <v>4</v>
      </c>
      <c r="AI229" s="24"/>
      <c r="AJ229" s="24"/>
      <c r="AK229" s="24"/>
      <c r="AL229" s="24"/>
      <c r="AM229" s="24"/>
      <c r="AN229" s="24"/>
      <c r="AO229" s="24"/>
    </row>
    <row r="230" spans="1:41" s="23" customFormat="1" ht="38.25">
      <c r="A230" s="70"/>
      <c r="B230" s="66"/>
      <c r="C230" s="66"/>
      <c r="D230" s="76"/>
      <c r="E230" s="46" t="s">
        <v>154</v>
      </c>
      <c r="F230" s="7" t="s">
        <v>128</v>
      </c>
      <c r="G230" s="24"/>
      <c r="H230" s="24"/>
      <c r="I230" s="26"/>
      <c r="J230" s="26"/>
      <c r="K230" s="26"/>
      <c r="L230" s="24"/>
      <c r="M230" s="24"/>
      <c r="N230" s="24"/>
      <c r="O230" s="24"/>
      <c r="P230" s="24"/>
      <c r="Q230" s="24"/>
      <c r="R230" s="24"/>
      <c r="S230" s="26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30">
        <v>3</v>
      </c>
      <c r="AE230" s="30">
        <v>3</v>
      </c>
      <c r="AF230" s="24"/>
      <c r="AG230" s="24"/>
      <c r="AH230" s="30">
        <v>3</v>
      </c>
      <c r="AI230" s="24">
        <v>5</v>
      </c>
      <c r="AJ230" s="24">
        <v>5</v>
      </c>
      <c r="AK230" s="24"/>
      <c r="AL230" s="24"/>
      <c r="AM230" s="24">
        <v>5</v>
      </c>
      <c r="AN230" s="24"/>
      <c r="AO230" s="24"/>
    </row>
    <row r="231" spans="1:41" s="23" customFormat="1" ht="25.5">
      <c r="A231" s="70"/>
      <c r="B231" s="66"/>
      <c r="C231" s="66"/>
      <c r="D231" s="76"/>
      <c r="E231" s="14" t="s">
        <v>130</v>
      </c>
      <c r="F231" s="7" t="s">
        <v>18</v>
      </c>
      <c r="G231" s="24"/>
      <c r="H231" s="24"/>
      <c r="I231" s="26"/>
      <c r="J231" s="26"/>
      <c r="K231" s="26"/>
      <c r="L231" s="24"/>
      <c r="M231" s="24"/>
      <c r="N231" s="24"/>
      <c r="O231" s="24"/>
      <c r="P231" s="24"/>
      <c r="Q231" s="24"/>
      <c r="R231" s="24"/>
      <c r="S231" s="26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 t="s">
        <v>150</v>
      </c>
      <c r="AE231" s="30">
        <v>3</v>
      </c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</row>
    <row r="232" spans="1:41" s="23" customFormat="1" ht="12.75">
      <c r="A232" s="70"/>
      <c r="B232" s="66"/>
      <c r="C232" s="66"/>
      <c r="D232" s="76"/>
      <c r="E232" s="14" t="s">
        <v>156</v>
      </c>
      <c r="F232" s="7" t="s">
        <v>127</v>
      </c>
      <c r="G232" s="24"/>
      <c r="H232" s="24"/>
      <c r="I232" s="26"/>
      <c r="J232" s="26"/>
      <c r="K232" s="26"/>
      <c r="L232" s="24"/>
      <c r="M232" s="24"/>
      <c r="N232" s="24"/>
      <c r="O232" s="24"/>
      <c r="P232" s="24"/>
      <c r="Q232" s="24"/>
      <c r="R232" s="24"/>
      <c r="S232" s="26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>
        <v>10</v>
      </c>
      <c r="AE232" s="24">
        <v>6</v>
      </c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</row>
    <row r="233" spans="1:41" s="23" customFormat="1" ht="12.75">
      <c r="A233" s="70"/>
      <c r="B233" s="66"/>
      <c r="C233" s="66"/>
      <c r="D233" s="76"/>
      <c r="E233" s="14" t="s">
        <v>159</v>
      </c>
      <c r="F233" s="7" t="s">
        <v>128</v>
      </c>
      <c r="G233" s="24"/>
      <c r="H233" s="24"/>
      <c r="I233" s="26"/>
      <c r="J233" s="26"/>
      <c r="K233" s="26"/>
      <c r="L233" s="24"/>
      <c r="M233" s="24"/>
      <c r="N233" s="24"/>
      <c r="O233" s="24"/>
      <c r="P233" s="24"/>
      <c r="Q233" s="24"/>
      <c r="R233" s="24"/>
      <c r="S233" s="26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>
        <v>12</v>
      </c>
      <c r="AE233" s="24">
        <v>4</v>
      </c>
      <c r="AF233" s="24"/>
      <c r="AG233" s="24"/>
      <c r="AH233" s="24"/>
      <c r="AI233" s="24"/>
      <c r="AJ233" s="24"/>
      <c r="AK233" s="24"/>
      <c r="AL233" s="24"/>
      <c r="AM233" s="24">
        <v>11</v>
      </c>
      <c r="AN233" s="24"/>
      <c r="AO233" s="24"/>
    </row>
    <row r="234" spans="1:41" s="23" customFormat="1" ht="25.5">
      <c r="A234" s="70"/>
      <c r="B234" s="66"/>
      <c r="C234" s="66"/>
      <c r="D234" s="76"/>
      <c r="E234" s="14" t="s">
        <v>134</v>
      </c>
      <c r="F234" s="7" t="s">
        <v>133</v>
      </c>
      <c r="G234" s="24"/>
      <c r="H234" s="24"/>
      <c r="I234" s="26"/>
      <c r="J234" s="26"/>
      <c r="K234" s="26"/>
      <c r="L234" s="24"/>
      <c r="M234" s="24"/>
      <c r="N234" s="24"/>
      <c r="O234" s="24"/>
      <c r="P234" s="24"/>
      <c r="Q234" s="24"/>
      <c r="R234" s="24"/>
      <c r="S234" s="26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35">
        <v>2</v>
      </c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</row>
    <row r="235" spans="1:41" s="23" customFormat="1" ht="12.75">
      <c r="A235" s="70" t="s">
        <v>162</v>
      </c>
      <c r="B235" s="66" t="s">
        <v>163</v>
      </c>
      <c r="C235" s="64">
        <v>37479</v>
      </c>
      <c r="D235" s="47" t="s">
        <v>47</v>
      </c>
      <c r="E235" s="14" t="s">
        <v>10</v>
      </c>
      <c r="F235" s="7">
        <v>20</v>
      </c>
      <c r="G235" s="24"/>
      <c r="H235" s="24"/>
      <c r="I235" s="26"/>
      <c r="J235" s="26"/>
      <c r="K235" s="26"/>
      <c r="L235" s="24"/>
      <c r="M235" s="24"/>
      <c r="N235" s="24"/>
      <c r="O235" s="24"/>
      <c r="P235" s="24"/>
      <c r="Q235" s="24"/>
      <c r="R235" s="24"/>
      <c r="S235" s="26"/>
      <c r="T235" s="24"/>
      <c r="U235" s="24"/>
      <c r="V235" s="24"/>
      <c r="W235" s="24"/>
      <c r="X235" s="24"/>
      <c r="Y235" s="25">
        <v>1</v>
      </c>
      <c r="Z235" s="24"/>
      <c r="AA235" s="24"/>
      <c r="AB235" s="25">
        <v>1</v>
      </c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</row>
    <row r="236" spans="1:41" s="23" customFormat="1" ht="12.75">
      <c r="A236" s="70"/>
      <c r="B236" s="66"/>
      <c r="C236" s="66"/>
      <c r="D236" s="47" t="s">
        <v>45</v>
      </c>
      <c r="E236" s="14" t="s">
        <v>10</v>
      </c>
      <c r="F236" s="7">
        <v>20</v>
      </c>
      <c r="G236" s="24"/>
      <c r="H236" s="24"/>
      <c r="I236" s="26"/>
      <c r="J236" s="26"/>
      <c r="K236" s="26"/>
      <c r="L236" s="24"/>
      <c r="M236" s="24"/>
      <c r="N236" s="24"/>
      <c r="O236" s="24"/>
      <c r="P236" s="24"/>
      <c r="Q236" s="24"/>
      <c r="R236" s="24"/>
      <c r="S236" s="26"/>
      <c r="T236" s="24">
        <v>4</v>
      </c>
      <c r="U236" s="24">
        <v>4</v>
      </c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</row>
    <row r="237" spans="1:41" s="23" customFormat="1" ht="12.75">
      <c r="A237" s="67" t="s">
        <v>164</v>
      </c>
      <c r="B237" s="66" t="s">
        <v>55</v>
      </c>
      <c r="C237" s="64">
        <v>37482</v>
      </c>
      <c r="D237" s="76" t="s">
        <v>50</v>
      </c>
      <c r="E237" s="14" t="s">
        <v>155</v>
      </c>
      <c r="F237" s="7" t="s">
        <v>18</v>
      </c>
      <c r="G237" s="24"/>
      <c r="H237" s="24"/>
      <c r="I237" s="26"/>
      <c r="J237" s="26"/>
      <c r="K237" s="26"/>
      <c r="L237" s="24"/>
      <c r="M237" s="24"/>
      <c r="N237" s="24"/>
      <c r="O237" s="24"/>
      <c r="P237" s="24"/>
      <c r="Q237" s="24"/>
      <c r="R237" s="24"/>
      <c r="S237" s="26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30">
        <v>3</v>
      </c>
      <c r="AJ237" s="24">
        <v>6</v>
      </c>
      <c r="AK237" s="24"/>
      <c r="AL237" s="24">
        <v>7</v>
      </c>
      <c r="AM237" s="35">
        <v>2</v>
      </c>
      <c r="AN237" s="24"/>
      <c r="AO237" s="24"/>
    </row>
    <row r="238" spans="1:41" s="23" customFormat="1" ht="12.75">
      <c r="A238" s="67"/>
      <c r="B238" s="66"/>
      <c r="C238" s="66"/>
      <c r="D238" s="76"/>
      <c r="E238" s="14" t="s">
        <v>156</v>
      </c>
      <c r="F238" s="7" t="s">
        <v>127</v>
      </c>
      <c r="G238" s="24"/>
      <c r="H238" s="24"/>
      <c r="I238" s="26"/>
      <c r="J238" s="26"/>
      <c r="K238" s="26"/>
      <c r="L238" s="24"/>
      <c r="M238" s="24"/>
      <c r="N238" s="24"/>
      <c r="O238" s="24"/>
      <c r="P238" s="24"/>
      <c r="Q238" s="24"/>
      <c r="R238" s="24"/>
      <c r="S238" s="26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>
        <v>4</v>
      </c>
      <c r="AJ238" s="24">
        <v>7</v>
      </c>
      <c r="AK238" s="24"/>
      <c r="AL238" s="30">
        <v>3</v>
      </c>
      <c r="AM238" s="35">
        <v>2</v>
      </c>
      <c r="AN238" s="24"/>
      <c r="AO238" s="24"/>
    </row>
    <row r="239" spans="1:41" s="23" customFormat="1" ht="12.75">
      <c r="A239" s="67"/>
      <c r="B239" s="66"/>
      <c r="C239" s="66"/>
      <c r="D239" s="76"/>
      <c r="E239" s="14" t="s">
        <v>156</v>
      </c>
      <c r="F239" s="7" t="s">
        <v>135</v>
      </c>
      <c r="G239" s="24"/>
      <c r="H239" s="24"/>
      <c r="I239" s="26"/>
      <c r="J239" s="26"/>
      <c r="K239" s="26"/>
      <c r="L239" s="24"/>
      <c r="M239" s="24"/>
      <c r="N239" s="24"/>
      <c r="O239" s="24"/>
      <c r="P239" s="24"/>
      <c r="Q239" s="24"/>
      <c r="R239" s="24"/>
      <c r="S239" s="26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30">
        <v>3</v>
      </c>
      <c r="AJ239" s="24">
        <v>6</v>
      </c>
      <c r="AK239" s="24"/>
      <c r="AL239" s="24">
        <v>4</v>
      </c>
      <c r="AM239" s="35">
        <v>2</v>
      </c>
      <c r="AN239" s="24"/>
      <c r="AO239" s="24"/>
    </row>
    <row r="240" spans="1:41" s="23" customFormat="1" ht="12.75">
      <c r="A240" s="67"/>
      <c r="B240" s="66"/>
      <c r="C240" s="66"/>
      <c r="D240" s="76" t="s">
        <v>49</v>
      </c>
      <c r="E240" s="14" t="s">
        <v>155</v>
      </c>
      <c r="F240" s="7" t="s">
        <v>18</v>
      </c>
      <c r="G240" s="24"/>
      <c r="H240" s="24"/>
      <c r="I240" s="26"/>
      <c r="J240" s="26"/>
      <c r="K240" s="25">
        <v>1</v>
      </c>
      <c r="L240" s="24"/>
      <c r="M240" s="24"/>
      <c r="N240" s="24"/>
      <c r="O240" s="24"/>
      <c r="P240" s="24"/>
      <c r="Q240" s="24"/>
      <c r="R240" s="24"/>
      <c r="S240" s="26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</row>
    <row r="241" spans="1:41" s="23" customFormat="1" ht="12.75">
      <c r="A241" s="67"/>
      <c r="B241" s="66"/>
      <c r="C241" s="66"/>
      <c r="D241" s="76"/>
      <c r="E241" s="14" t="s">
        <v>156</v>
      </c>
      <c r="F241" s="7" t="s">
        <v>127</v>
      </c>
      <c r="G241" s="24"/>
      <c r="H241" s="24"/>
      <c r="I241" s="26"/>
      <c r="J241" s="26"/>
      <c r="K241" s="25">
        <v>1</v>
      </c>
      <c r="L241" s="24"/>
      <c r="M241" s="24"/>
      <c r="N241" s="24"/>
      <c r="O241" s="24"/>
      <c r="P241" s="24"/>
      <c r="Q241" s="24"/>
      <c r="R241" s="24"/>
      <c r="S241" s="26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</row>
    <row r="242" spans="1:41" s="23" customFormat="1" ht="12.75">
      <c r="A242" s="67"/>
      <c r="B242" s="66"/>
      <c r="C242" s="66"/>
      <c r="D242" s="76"/>
      <c r="E242" s="14" t="s">
        <v>159</v>
      </c>
      <c r="F242" s="7" t="s">
        <v>165</v>
      </c>
      <c r="G242" s="24"/>
      <c r="H242" s="24"/>
      <c r="I242" s="26"/>
      <c r="J242" s="26"/>
      <c r="K242" s="25">
        <v>1</v>
      </c>
      <c r="L242" s="24"/>
      <c r="M242" s="24"/>
      <c r="N242" s="24"/>
      <c r="O242" s="24"/>
      <c r="P242" s="24"/>
      <c r="Q242" s="24"/>
      <c r="R242" s="24"/>
      <c r="S242" s="26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</row>
    <row r="243" spans="1:41" s="23" customFormat="1" ht="12.75">
      <c r="A243" s="67"/>
      <c r="B243" s="66"/>
      <c r="C243" s="66"/>
      <c r="D243" s="76" t="s">
        <v>48</v>
      </c>
      <c r="E243" s="14" t="s">
        <v>155</v>
      </c>
      <c r="F243" s="7" t="s">
        <v>18</v>
      </c>
      <c r="G243" s="24"/>
      <c r="H243" s="24"/>
      <c r="I243" s="26"/>
      <c r="J243" s="26"/>
      <c r="K243" s="26"/>
      <c r="L243" s="24"/>
      <c r="M243" s="24"/>
      <c r="N243" s="24"/>
      <c r="O243" s="24"/>
      <c r="P243" s="24"/>
      <c r="Q243" s="24"/>
      <c r="R243" s="24"/>
      <c r="S243" s="26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6"/>
      <c r="AE243" s="25">
        <v>1</v>
      </c>
      <c r="AF243" s="24">
        <v>4</v>
      </c>
      <c r="AG243" s="30">
        <v>3</v>
      </c>
      <c r="AH243" s="24"/>
      <c r="AI243" s="24"/>
      <c r="AJ243" s="24"/>
      <c r="AK243" s="24"/>
      <c r="AL243" s="24"/>
      <c r="AM243" s="24"/>
      <c r="AN243" s="24"/>
      <c r="AO243" s="24"/>
    </row>
    <row r="244" spans="1:41" s="23" customFormat="1" ht="12.75">
      <c r="A244" s="67"/>
      <c r="B244" s="66"/>
      <c r="C244" s="66"/>
      <c r="D244" s="76"/>
      <c r="E244" s="14" t="s">
        <v>156</v>
      </c>
      <c r="F244" s="7" t="s">
        <v>127</v>
      </c>
      <c r="G244" s="24"/>
      <c r="H244" s="24"/>
      <c r="I244" s="26"/>
      <c r="J244" s="26"/>
      <c r="K244" s="26"/>
      <c r="L244" s="24"/>
      <c r="M244" s="24"/>
      <c r="N244" s="24"/>
      <c r="O244" s="24"/>
      <c r="P244" s="24"/>
      <c r="Q244" s="24"/>
      <c r="R244" s="24"/>
      <c r="S244" s="26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35">
        <v>2</v>
      </c>
      <c r="AE244" s="25">
        <v>1</v>
      </c>
      <c r="AF244" s="30">
        <v>3</v>
      </c>
      <c r="AG244" s="24">
        <v>4</v>
      </c>
      <c r="AH244" s="24"/>
      <c r="AI244" s="24"/>
      <c r="AJ244" s="24"/>
      <c r="AK244" s="24"/>
      <c r="AL244" s="24"/>
      <c r="AM244" s="24"/>
      <c r="AN244" s="24"/>
      <c r="AO244" s="24"/>
    </row>
    <row r="245" spans="1:41" s="23" customFormat="1" ht="12.75">
      <c r="A245" s="67"/>
      <c r="B245" s="66"/>
      <c r="C245" s="66"/>
      <c r="D245" s="76"/>
      <c r="E245" s="14" t="s">
        <v>156</v>
      </c>
      <c r="F245" s="7" t="s">
        <v>135</v>
      </c>
      <c r="G245" s="24"/>
      <c r="H245" s="24"/>
      <c r="I245" s="26"/>
      <c r="J245" s="26"/>
      <c r="K245" s="26"/>
      <c r="L245" s="24"/>
      <c r="M245" s="24"/>
      <c r="N245" s="24"/>
      <c r="O245" s="24"/>
      <c r="P245" s="24"/>
      <c r="Q245" s="24"/>
      <c r="R245" s="24"/>
      <c r="S245" s="26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35">
        <v>2</v>
      </c>
      <c r="AE245" s="25">
        <v>1</v>
      </c>
      <c r="AF245" s="30">
        <v>3</v>
      </c>
      <c r="AG245" s="24">
        <v>4</v>
      </c>
      <c r="AH245" s="24"/>
      <c r="AI245" s="24"/>
      <c r="AJ245" s="24"/>
      <c r="AK245" s="24"/>
      <c r="AL245" s="24"/>
      <c r="AM245" s="24"/>
      <c r="AN245" s="24"/>
      <c r="AO245" s="24"/>
    </row>
    <row r="246" spans="1:41" s="23" customFormat="1" ht="12.75">
      <c r="A246" s="67"/>
      <c r="B246" s="66"/>
      <c r="C246" s="66"/>
      <c r="D246" s="76" t="s">
        <v>160</v>
      </c>
      <c r="E246" s="14" t="s">
        <v>155</v>
      </c>
      <c r="F246" s="7" t="s">
        <v>18</v>
      </c>
      <c r="G246" s="24"/>
      <c r="H246" s="24"/>
      <c r="I246" s="26"/>
      <c r="J246" s="26"/>
      <c r="K246" s="26"/>
      <c r="L246" s="24"/>
      <c r="M246" s="24"/>
      <c r="N246" s="24"/>
      <c r="O246" s="24"/>
      <c r="P246" s="24"/>
      <c r="Q246" s="24"/>
      <c r="R246" s="24"/>
      <c r="S246" s="26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</row>
    <row r="247" spans="1:41" s="23" customFormat="1" ht="12.75">
      <c r="A247" s="67"/>
      <c r="B247" s="66"/>
      <c r="C247" s="66"/>
      <c r="D247" s="76"/>
      <c r="E247" s="14" t="s">
        <v>156</v>
      </c>
      <c r="F247" s="7" t="s">
        <v>127</v>
      </c>
      <c r="G247" s="24"/>
      <c r="H247" s="24"/>
      <c r="I247" s="26"/>
      <c r="J247" s="26"/>
      <c r="K247" s="26"/>
      <c r="L247" s="24"/>
      <c r="M247" s="24"/>
      <c r="N247" s="24"/>
      <c r="O247" s="24"/>
      <c r="P247" s="24"/>
      <c r="Q247" s="24"/>
      <c r="R247" s="24"/>
      <c r="S247" s="26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</row>
    <row r="248" spans="1:41" s="23" customFormat="1" ht="12.75">
      <c r="A248" s="67"/>
      <c r="B248" s="66"/>
      <c r="C248" s="66"/>
      <c r="D248" s="76"/>
      <c r="E248" s="14" t="s">
        <v>159</v>
      </c>
      <c r="F248" s="7" t="s">
        <v>165</v>
      </c>
      <c r="G248" s="24"/>
      <c r="H248" s="24"/>
      <c r="I248" s="26"/>
      <c r="J248" s="26"/>
      <c r="K248" s="26"/>
      <c r="L248" s="24"/>
      <c r="M248" s="24"/>
      <c r="N248" s="24"/>
      <c r="O248" s="24"/>
      <c r="P248" s="24"/>
      <c r="Q248" s="24"/>
      <c r="R248" s="24"/>
      <c r="S248" s="26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</row>
    <row r="249" spans="1:41" s="23" customFormat="1" ht="12.75">
      <c r="A249" s="67"/>
      <c r="B249" s="66"/>
      <c r="C249" s="66"/>
      <c r="D249" s="76" t="s">
        <v>47</v>
      </c>
      <c r="E249" s="14" t="s">
        <v>155</v>
      </c>
      <c r="F249" s="7" t="s">
        <v>18</v>
      </c>
      <c r="G249" s="24"/>
      <c r="H249" s="24"/>
      <c r="I249" s="26"/>
      <c r="J249" s="26"/>
      <c r="K249" s="26"/>
      <c r="L249" s="24"/>
      <c r="M249" s="24"/>
      <c r="N249" s="24"/>
      <c r="O249" s="24"/>
      <c r="P249" s="24"/>
      <c r="Q249" s="24"/>
      <c r="R249" s="24"/>
      <c r="S249" s="26"/>
      <c r="T249" s="24"/>
      <c r="U249" s="24"/>
      <c r="V249" s="24"/>
      <c r="W249" s="24"/>
      <c r="X249" s="24"/>
      <c r="Y249" s="30">
        <v>3</v>
      </c>
      <c r="Z249" s="24"/>
      <c r="AA249" s="24"/>
      <c r="AB249" s="25">
        <v>1</v>
      </c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</row>
    <row r="250" spans="1:41" s="23" customFormat="1" ht="12.75">
      <c r="A250" s="67"/>
      <c r="B250" s="66"/>
      <c r="C250" s="66"/>
      <c r="D250" s="76"/>
      <c r="E250" s="14" t="s">
        <v>156</v>
      </c>
      <c r="F250" s="7" t="s">
        <v>127</v>
      </c>
      <c r="G250" s="24"/>
      <c r="H250" s="24"/>
      <c r="I250" s="26"/>
      <c r="J250" s="26"/>
      <c r="K250" s="26"/>
      <c r="L250" s="24"/>
      <c r="M250" s="24"/>
      <c r="N250" s="24"/>
      <c r="O250" s="24"/>
      <c r="P250" s="24"/>
      <c r="Q250" s="24"/>
      <c r="R250" s="24"/>
      <c r="S250" s="26"/>
      <c r="T250" s="24"/>
      <c r="U250" s="24"/>
      <c r="V250" s="24"/>
      <c r="W250" s="24"/>
      <c r="X250" s="24"/>
      <c r="Y250" s="30">
        <v>3</v>
      </c>
      <c r="Z250" s="24">
        <v>5</v>
      </c>
      <c r="AA250" s="24"/>
      <c r="AB250" s="25">
        <v>1</v>
      </c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</row>
    <row r="251" spans="1:41" s="23" customFormat="1" ht="12.75">
      <c r="A251" s="67"/>
      <c r="B251" s="66"/>
      <c r="C251" s="66"/>
      <c r="D251" s="76"/>
      <c r="E251" s="14" t="s">
        <v>159</v>
      </c>
      <c r="F251" s="7" t="s">
        <v>165</v>
      </c>
      <c r="G251" s="24"/>
      <c r="H251" s="24"/>
      <c r="I251" s="26"/>
      <c r="J251" s="26"/>
      <c r="K251" s="26"/>
      <c r="L251" s="24"/>
      <c r="M251" s="24"/>
      <c r="N251" s="24"/>
      <c r="O251" s="24"/>
      <c r="P251" s="24"/>
      <c r="Q251" s="24"/>
      <c r="R251" s="24"/>
      <c r="S251" s="26"/>
      <c r="T251" s="24"/>
      <c r="U251" s="24"/>
      <c r="V251" s="24"/>
      <c r="W251" s="24"/>
      <c r="X251" s="24"/>
      <c r="Y251" s="29">
        <v>2</v>
      </c>
      <c r="Z251" s="24"/>
      <c r="AA251" s="24"/>
      <c r="AB251" s="25">
        <v>1</v>
      </c>
      <c r="AC251" s="24"/>
      <c r="AD251" s="24"/>
      <c r="AE251" s="24">
        <v>4</v>
      </c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</row>
    <row r="252" spans="1:41" s="23" customFormat="1" ht="12.75">
      <c r="A252" s="67"/>
      <c r="B252" s="66"/>
      <c r="C252" s="66"/>
      <c r="D252" s="76" t="s">
        <v>46</v>
      </c>
      <c r="E252" s="14" t="s">
        <v>155</v>
      </c>
      <c r="F252" s="7" t="s">
        <v>18</v>
      </c>
      <c r="G252" s="24"/>
      <c r="H252" s="25">
        <v>1</v>
      </c>
      <c r="I252" s="29">
        <v>2</v>
      </c>
      <c r="J252" s="27"/>
      <c r="K252" s="26"/>
      <c r="L252" s="24"/>
      <c r="M252" s="24"/>
      <c r="N252" s="24"/>
      <c r="O252" s="24"/>
      <c r="P252" s="24"/>
      <c r="Q252" s="24"/>
      <c r="R252" s="24"/>
      <c r="S252" s="26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</row>
    <row r="253" spans="1:41" s="23" customFormat="1" ht="12.75">
      <c r="A253" s="67"/>
      <c r="B253" s="66"/>
      <c r="C253" s="66"/>
      <c r="D253" s="76"/>
      <c r="E253" s="14" t="s">
        <v>156</v>
      </c>
      <c r="F253" s="7" t="s">
        <v>127</v>
      </c>
      <c r="G253" s="24"/>
      <c r="H253" s="25">
        <v>1</v>
      </c>
      <c r="I253" s="29">
        <v>2</v>
      </c>
      <c r="J253" s="27"/>
      <c r="K253" s="26"/>
      <c r="L253" s="24"/>
      <c r="M253" s="24"/>
      <c r="N253" s="24"/>
      <c r="O253" s="24"/>
      <c r="P253" s="24"/>
      <c r="Q253" s="24"/>
      <c r="R253" s="24"/>
      <c r="S253" s="26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</row>
    <row r="254" spans="1:41" s="23" customFormat="1" ht="12.75">
      <c r="A254" s="67"/>
      <c r="B254" s="66"/>
      <c r="C254" s="66"/>
      <c r="D254" s="76"/>
      <c r="E254" s="14" t="s">
        <v>159</v>
      </c>
      <c r="F254" s="7" t="s">
        <v>165</v>
      </c>
      <c r="G254" s="24"/>
      <c r="H254" s="25">
        <v>1</v>
      </c>
      <c r="I254" s="29">
        <v>2</v>
      </c>
      <c r="J254" s="27"/>
      <c r="K254" s="26"/>
      <c r="L254" s="24"/>
      <c r="M254" s="24"/>
      <c r="N254" s="24"/>
      <c r="O254" s="24"/>
      <c r="P254" s="24"/>
      <c r="Q254" s="24"/>
      <c r="R254" s="24"/>
      <c r="S254" s="26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</row>
    <row r="255" spans="1:41" s="23" customFormat="1" ht="12.75">
      <c r="A255" s="67"/>
      <c r="B255" s="66"/>
      <c r="C255" s="66"/>
      <c r="D255" s="76" t="s">
        <v>45</v>
      </c>
      <c r="E255" s="14" t="s">
        <v>155</v>
      </c>
      <c r="F255" s="7" t="s">
        <v>18</v>
      </c>
      <c r="G255" s="24"/>
      <c r="H255" s="24"/>
      <c r="I255" s="26"/>
      <c r="J255" s="26"/>
      <c r="K255" s="26"/>
      <c r="L255" s="24"/>
      <c r="M255" s="24"/>
      <c r="N255" s="24"/>
      <c r="O255" s="24"/>
      <c r="P255" s="24"/>
      <c r="Q255" s="24"/>
      <c r="R255" s="24"/>
      <c r="S255" s="26"/>
      <c r="T255" s="25">
        <v>1</v>
      </c>
      <c r="U255" s="24"/>
      <c r="V255" s="24"/>
      <c r="W255" s="24"/>
      <c r="X255" s="24"/>
      <c r="Y255" s="24"/>
      <c r="Z255" s="30">
        <v>3</v>
      </c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</row>
    <row r="256" spans="1:41" s="23" customFormat="1" ht="12.75">
      <c r="A256" s="67"/>
      <c r="B256" s="66"/>
      <c r="C256" s="66"/>
      <c r="D256" s="76"/>
      <c r="E256" s="14" t="s">
        <v>156</v>
      </c>
      <c r="F256" s="7" t="s">
        <v>135</v>
      </c>
      <c r="G256" s="24"/>
      <c r="H256" s="24"/>
      <c r="I256" s="26"/>
      <c r="J256" s="26"/>
      <c r="K256" s="26"/>
      <c r="L256" s="24"/>
      <c r="M256" s="24"/>
      <c r="N256" s="24"/>
      <c r="O256" s="24"/>
      <c r="P256" s="24"/>
      <c r="Q256" s="24"/>
      <c r="R256" s="24"/>
      <c r="S256" s="26"/>
      <c r="T256" s="25">
        <v>1</v>
      </c>
      <c r="U256" s="24"/>
      <c r="V256" s="24"/>
      <c r="W256" s="24"/>
      <c r="X256" s="24"/>
      <c r="Y256" s="24"/>
      <c r="Z256" s="30">
        <v>3</v>
      </c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</row>
    <row r="257" spans="1:41" s="23" customFormat="1" ht="12.75">
      <c r="A257" s="67"/>
      <c r="B257" s="66"/>
      <c r="C257" s="66"/>
      <c r="D257" s="76"/>
      <c r="E257" s="14" t="s">
        <v>159</v>
      </c>
      <c r="F257" s="7" t="s">
        <v>142</v>
      </c>
      <c r="G257" s="24"/>
      <c r="H257" s="24"/>
      <c r="I257" s="26"/>
      <c r="J257" s="26"/>
      <c r="K257" s="26"/>
      <c r="L257" s="24"/>
      <c r="M257" s="24"/>
      <c r="N257" s="24"/>
      <c r="O257" s="24"/>
      <c r="P257" s="24"/>
      <c r="Q257" s="24"/>
      <c r="R257" s="24"/>
      <c r="S257" s="26"/>
      <c r="T257" s="25">
        <v>1</v>
      </c>
      <c r="U257" s="24"/>
      <c r="V257" s="24"/>
      <c r="W257" s="24"/>
      <c r="X257" s="24"/>
      <c r="Y257" s="24"/>
      <c r="Z257" s="29">
        <v>2</v>
      </c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</row>
    <row r="258" spans="1:41" s="23" customFormat="1" ht="12.75">
      <c r="A258" s="67"/>
      <c r="B258" s="66"/>
      <c r="C258" s="66"/>
      <c r="D258" s="19" t="s">
        <v>147</v>
      </c>
      <c r="E258" s="14" t="s">
        <v>156</v>
      </c>
      <c r="F258" s="7" t="s">
        <v>135</v>
      </c>
      <c r="G258" s="24"/>
      <c r="H258" s="24"/>
      <c r="I258" s="26"/>
      <c r="J258" s="26"/>
      <c r="K258" s="26"/>
      <c r="L258" s="24"/>
      <c r="M258" s="24"/>
      <c r="N258" s="24"/>
      <c r="O258" s="24"/>
      <c r="P258" s="24"/>
      <c r="Q258" s="24"/>
      <c r="R258" s="29">
        <v>2</v>
      </c>
      <c r="S258" s="26"/>
      <c r="T258" s="26" t="s">
        <v>6</v>
      </c>
      <c r="U258" s="24"/>
      <c r="V258" s="24"/>
      <c r="W258" s="24"/>
      <c r="X258" s="24"/>
      <c r="Y258" s="26" t="s">
        <v>6</v>
      </c>
      <c r="Z258" s="24"/>
      <c r="AA258" s="24"/>
      <c r="AB258" s="26" t="s">
        <v>6</v>
      </c>
      <c r="AC258" s="24"/>
      <c r="AD258" s="24"/>
      <c r="AE258" s="26" t="s">
        <v>6</v>
      </c>
      <c r="AF258" s="24" t="s">
        <v>6</v>
      </c>
      <c r="AG258" s="24"/>
      <c r="AH258" s="24"/>
      <c r="AI258" s="24"/>
      <c r="AJ258" s="24"/>
      <c r="AK258" s="24"/>
      <c r="AL258" s="24"/>
      <c r="AM258" s="24" t="s">
        <v>6</v>
      </c>
      <c r="AN258" s="24"/>
      <c r="AO258" s="24"/>
    </row>
    <row r="259" spans="1:41" s="23" customFormat="1" ht="25.5">
      <c r="A259" s="67"/>
      <c r="B259" s="66"/>
      <c r="C259" s="66"/>
      <c r="D259" s="47" t="s">
        <v>7</v>
      </c>
      <c r="E259" s="14" t="s">
        <v>166</v>
      </c>
      <c r="F259" s="7" t="s">
        <v>132</v>
      </c>
      <c r="G259" s="24"/>
      <c r="H259" s="24"/>
      <c r="I259" s="26"/>
      <c r="J259" s="26"/>
      <c r="K259" s="26"/>
      <c r="L259" s="24"/>
      <c r="M259" s="24"/>
      <c r="N259" s="24"/>
      <c r="O259" s="24"/>
      <c r="P259" s="24"/>
      <c r="Q259" s="24"/>
      <c r="R259" s="24"/>
      <c r="S259" s="26"/>
      <c r="T259" s="30">
        <v>3</v>
      </c>
      <c r="U259" s="24"/>
      <c r="V259" s="24"/>
      <c r="W259" s="24"/>
      <c r="X259" s="24"/>
      <c r="Y259" s="30">
        <v>3</v>
      </c>
      <c r="Z259" s="24"/>
      <c r="AA259" s="24"/>
      <c r="AB259" s="25">
        <v>1</v>
      </c>
      <c r="AC259" s="24"/>
      <c r="AD259" s="24"/>
      <c r="AE259" s="25">
        <v>1</v>
      </c>
      <c r="AF259" s="24">
        <v>4</v>
      </c>
      <c r="AG259" s="24"/>
      <c r="AH259" s="24"/>
      <c r="AI259" s="24"/>
      <c r="AJ259" s="24"/>
      <c r="AK259" s="24"/>
      <c r="AL259" s="24"/>
      <c r="AM259" s="24">
        <v>4</v>
      </c>
      <c r="AN259" s="24"/>
      <c r="AO259" s="24"/>
    </row>
    <row r="260" spans="1:41" s="23" customFormat="1" ht="25.5">
      <c r="A260" s="67"/>
      <c r="B260" s="66"/>
      <c r="C260" s="66"/>
      <c r="D260" s="47" t="s">
        <v>7</v>
      </c>
      <c r="E260" s="14" t="s">
        <v>167</v>
      </c>
      <c r="F260" s="7" t="s">
        <v>168</v>
      </c>
      <c r="G260" s="24"/>
      <c r="H260" s="35">
        <v>2</v>
      </c>
      <c r="I260" s="26">
        <v>4</v>
      </c>
      <c r="J260" s="26"/>
      <c r="K260" s="30">
        <v>3</v>
      </c>
      <c r="L260" s="24"/>
      <c r="M260" s="24"/>
      <c r="N260" s="24"/>
      <c r="O260" s="24"/>
      <c r="P260" s="24"/>
      <c r="Q260" s="24"/>
      <c r="R260" s="24">
        <v>4</v>
      </c>
      <c r="S260" s="26"/>
      <c r="T260" s="24">
        <v>4</v>
      </c>
      <c r="U260" s="24"/>
      <c r="V260" s="24"/>
      <c r="W260" s="24"/>
      <c r="X260" s="24"/>
      <c r="Y260" s="35">
        <v>2</v>
      </c>
      <c r="Z260" s="24">
        <v>4</v>
      </c>
      <c r="AA260" s="24"/>
      <c r="AB260" s="30">
        <v>3</v>
      </c>
      <c r="AC260" s="24"/>
      <c r="AD260" s="30">
        <v>3</v>
      </c>
      <c r="AE260" s="35">
        <v>2</v>
      </c>
      <c r="AF260" s="24"/>
      <c r="AG260" s="24"/>
      <c r="AH260" s="24"/>
      <c r="AI260" s="30">
        <v>3</v>
      </c>
      <c r="AJ260" s="24"/>
      <c r="AK260" s="24"/>
      <c r="AL260" s="24"/>
      <c r="AM260" s="35">
        <v>2</v>
      </c>
      <c r="AN260" s="24"/>
      <c r="AO260" s="24"/>
    </row>
    <row r="261" spans="1:41" s="23" customFormat="1" ht="12.75">
      <c r="A261" s="67" t="s">
        <v>170</v>
      </c>
      <c r="B261" s="66" t="s">
        <v>171</v>
      </c>
      <c r="C261" s="64">
        <v>37486</v>
      </c>
      <c r="D261" s="19" t="s">
        <v>45</v>
      </c>
      <c r="E261" s="14" t="s">
        <v>10</v>
      </c>
      <c r="F261" s="7">
        <v>20</v>
      </c>
      <c r="G261" s="24"/>
      <c r="H261" s="24"/>
      <c r="I261" s="26"/>
      <c r="J261" s="26"/>
      <c r="K261" s="26"/>
      <c r="L261" s="24"/>
      <c r="M261" s="24"/>
      <c r="N261" s="24"/>
      <c r="O261" s="24"/>
      <c r="P261" s="24"/>
      <c r="Q261" s="24"/>
      <c r="R261" s="24"/>
      <c r="S261" s="26"/>
      <c r="T261" s="25">
        <v>1</v>
      </c>
      <c r="U261" s="24"/>
      <c r="V261" s="24">
        <v>7</v>
      </c>
      <c r="W261" s="24"/>
      <c r="X261" s="24"/>
      <c r="Y261" s="30">
        <v>3</v>
      </c>
      <c r="Z261" s="24">
        <v>8</v>
      </c>
      <c r="AA261" s="24"/>
      <c r="AB261" s="35">
        <v>2</v>
      </c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</row>
    <row r="262" spans="1:41" s="23" customFormat="1" ht="12.75">
      <c r="A262" s="67"/>
      <c r="B262" s="66"/>
      <c r="C262" s="66"/>
      <c r="D262" s="19" t="s">
        <v>57</v>
      </c>
      <c r="E262" s="14" t="s">
        <v>10</v>
      </c>
      <c r="F262" s="7">
        <v>20</v>
      </c>
      <c r="G262" s="24"/>
      <c r="H262" s="24"/>
      <c r="I262" s="26"/>
      <c r="J262" s="26"/>
      <c r="K262" s="26"/>
      <c r="L262" s="24"/>
      <c r="M262" s="24"/>
      <c r="N262" s="24">
        <v>6</v>
      </c>
      <c r="O262" s="24"/>
      <c r="P262" s="24" t="s">
        <v>101</v>
      </c>
      <c r="Q262" s="24"/>
      <c r="R262" s="24" t="s">
        <v>101</v>
      </c>
      <c r="S262" s="26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</row>
    <row r="263" spans="1:41" ht="12.75">
      <c r="A263" s="67"/>
      <c r="B263" s="66"/>
      <c r="C263" s="66"/>
      <c r="D263" s="19" t="s">
        <v>120</v>
      </c>
      <c r="E263" s="14" t="s">
        <v>10</v>
      </c>
      <c r="F263" s="7">
        <v>20</v>
      </c>
      <c r="G263" s="24"/>
      <c r="H263" s="25">
        <v>1</v>
      </c>
      <c r="I263" s="27"/>
      <c r="J263" s="27"/>
      <c r="K263" s="27"/>
      <c r="L263" s="2"/>
      <c r="M263" s="2"/>
      <c r="N263" s="24"/>
      <c r="O263" s="2"/>
      <c r="P263" s="24"/>
      <c r="Q263" s="2"/>
      <c r="R263" s="2"/>
      <c r="S263" s="27"/>
      <c r="T263" s="24"/>
      <c r="U263" s="24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ht="12.75">
      <c r="A264" s="67" t="s">
        <v>172</v>
      </c>
      <c r="B264" s="66" t="s">
        <v>55</v>
      </c>
      <c r="C264" s="64">
        <v>37487</v>
      </c>
      <c r="D264" s="19" t="s">
        <v>50</v>
      </c>
      <c r="E264" s="14" t="s">
        <v>16</v>
      </c>
      <c r="F264" s="7">
        <v>4.4</v>
      </c>
      <c r="G264" s="24"/>
      <c r="H264" s="2"/>
      <c r="I264" s="27"/>
      <c r="J264" s="27"/>
      <c r="K264" s="27"/>
      <c r="L264" s="2"/>
      <c r="M264" s="2"/>
      <c r="N264" s="24"/>
      <c r="O264" s="2"/>
      <c r="P264" s="24"/>
      <c r="Q264" s="2"/>
      <c r="R264" s="2"/>
      <c r="S264" s="27"/>
      <c r="T264" s="24"/>
      <c r="U264" s="24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35">
        <v>2</v>
      </c>
      <c r="AJ264" s="2">
        <v>5</v>
      </c>
      <c r="AK264" s="2"/>
      <c r="AL264" s="2">
        <v>4</v>
      </c>
      <c r="AM264" s="2"/>
      <c r="AN264" s="2"/>
      <c r="AO264" s="30">
        <v>3</v>
      </c>
    </row>
    <row r="265" spans="1:41" ht="12.75">
      <c r="A265" s="67"/>
      <c r="B265" s="66"/>
      <c r="C265" s="66"/>
      <c r="D265" s="19" t="s">
        <v>49</v>
      </c>
      <c r="E265" s="14" t="s">
        <v>16</v>
      </c>
      <c r="F265" s="7">
        <v>6.6</v>
      </c>
      <c r="G265" s="24"/>
      <c r="H265" s="2"/>
      <c r="I265" s="27"/>
      <c r="J265" s="27"/>
      <c r="K265" s="25">
        <v>1</v>
      </c>
      <c r="L265" s="35">
        <v>2</v>
      </c>
      <c r="M265" s="2"/>
      <c r="N265" s="24"/>
      <c r="O265" s="2"/>
      <c r="P265" s="24"/>
      <c r="Q265" s="2"/>
      <c r="R265" s="2"/>
      <c r="S265" s="27"/>
      <c r="T265" s="24"/>
      <c r="U265" s="24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ht="12.75">
      <c r="A266" s="67"/>
      <c r="B266" s="66"/>
      <c r="C266" s="66"/>
      <c r="D266" s="19" t="s">
        <v>48</v>
      </c>
      <c r="E266" s="14" t="s">
        <v>16</v>
      </c>
      <c r="F266" s="7">
        <v>6.6</v>
      </c>
      <c r="G266" s="24"/>
      <c r="H266" s="2"/>
      <c r="I266" s="27"/>
      <c r="J266" s="27"/>
      <c r="K266" s="27"/>
      <c r="L266" s="2"/>
      <c r="M266" s="2"/>
      <c r="N266" s="24"/>
      <c r="O266" s="2"/>
      <c r="P266" s="24"/>
      <c r="Q266" s="2"/>
      <c r="R266" s="2"/>
      <c r="S266" s="27"/>
      <c r="T266" s="24"/>
      <c r="U266" s="24"/>
      <c r="V266" s="2"/>
      <c r="W266" s="2"/>
      <c r="X266" s="2"/>
      <c r="Y266" s="2"/>
      <c r="Z266" s="2"/>
      <c r="AA266" s="2"/>
      <c r="AB266" s="2"/>
      <c r="AC266" s="2"/>
      <c r="AD266" s="2">
        <v>4</v>
      </c>
      <c r="AE266" s="30">
        <v>3</v>
      </c>
      <c r="AF266" s="2"/>
      <c r="AG266" s="2">
        <v>6</v>
      </c>
      <c r="AH266" s="2">
        <v>5</v>
      </c>
      <c r="AI266" s="2"/>
      <c r="AJ266" s="2"/>
      <c r="AK266" s="2"/>
      <c r="AL266" s="2"/>
      <c r="AM266" s="2"/>
      <c r="AN266" s="2"/>
      <c r="AO266" s="2"/>
    </row>
    <row r="267" spans="1:41" s="34" customFormat="1" ht="12.75">
      <c r="A267" s="67"/>
      <c r="B267" s="66"/>
      <c r="C267" s="66"/>
      <c r="D267" s="31" t="s">
        <v>160</v>
      </c>
      <c r="E267" s="32" t="s">
        <v>16</v>
      </c>
      <c r="F267" s="33">
        <v>6.6</v>
      </c>
      <c r="G267" s="26"/>
      <c r="H267" s="27"/>
      <c r="I267" s="27"/>
      <c r="J267" s="27"/>
      <c r="K267" s="27"/>
      <c r="L267" s="27"/>
      <c r="M267" s="27"/>
      <c r="N267" s="26"/>
      <c r="O267" s="27"/>
      <c r="P267" s="26"/>
      <c r="Q267" s="27"/>
      <c r="R267" s="27"/>
      <c r="S267" s="27"/>
      <c r="T267" s="26"/>
      <c r="U267" s="26"/>
      <c r="V267" s="27"/>
      <c r="W267" s="27"/>
      <c r="X267" s="27"/>
      <c r="Y267" s="27"/>
      <c r="Z267" s="27"/>
      <c r="AA267" s="27"/>
      <c r="AB267" s="27"/>
      <c r="AC267" s="27"/>
      <c r="AD267" s="27"/>
      <c r="AE267" s="26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</row>
    <row r="268" spans="1:41" ht="12.75">
      <c r="A268" s="67"/>
      <c r="B268" s="66"/>
      <c r="C268" s="66"/>
      <c r="D268" s="19" t="s">
        <v>47</v>
      </c>
      <c r="E268" s="14" t="s">
        <v>16</v>
      </c>
      <c r="F268" s="7">
        <v>11</v>
      </c>
      <c r="G268" s="24"/>
      <c r="H268" s="2"/>
      <c r="I268" s="27"/>
      <c r="J268" s="35">
        <v>2</v>
      </c>
      <c r="K268" s="27"/>
      <c r="L268" s="2"/>
      <c r="M268" s="2"/>
      <c r="N268" s="24"/>
      <c r="O268" s="2"/>
      <c r="P268" s="24"/>
      <c r="Q268" s="2"/>
      <c r="R268" s="2"/>
      <c r="S268" s="27"/>
      <c r="T268" s="24"/>
      <c r="U268" s="24"/>
      <c r="V268" s="2">
        <v>9</v>
      </c>
      <c r="W268" s="2"/>
      <c r="X268" s="2"/>
      <c r="Y268" s="35">
        <v>2</v>
      </c>
      <c r="Z268" s="2">
        <v>6</v>
      </c>
      <c r="AA268" s="2"/>
      <c r="AB268" s="25">
        <v>1</v>
      </c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ht="12.75">
      <c r="A269" s="67"/>
      <c r="B269" s="66"/>
      <c r="C269" s="66"/>
      <c r="D269" s="19" t="s">
        <v>46</v>
      </c>
      <c r="E269" s="14" t="s">
        <v>16</v>
      </c>
      <c r="F269" s="7">
        <v>6.6</v>
      </c>
      <c r="G269" s="24"/>
      <c r="H269" s="25">
        <v>1</v>
      </c>
      <c r="I269" s="29">
        <v>2</v>
      </c>
      <c r="J269" s="27"/>
      <c r="K269" s="27"/>
      <c r="L269" s="2"/>
      <c r="M269" s="2"/>
      <c r="N269" s="24"/>
      <c r="O269" s="2"/>
      <c r="P269" s="24"/>
      <c r="Q269" s="2"/>
      <c r="R269" s="2"/>
      <c r="S269" s="27"/>
      <c r="T269" s="24"/>
      <c r="U269" s="24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 ht="12.75">
      <c r="A270" s="67"/>
      <c r="B270" s="66"/>
      <c r="C270" s="66"/>
      <c r="D270" s="19" t="s">
        <v>45</v>
      </c>
      <c r="E270" s="14" t="s">
        <v>16</v>
      </c>
      <c r="F270" s="7">
        <v>17.6</v>
      </c>
      <c r="G270" s="24"/>
      <c r="H270" s="2"/>
      <c r="I270" s="27"/>
      <c r="J270" s="27"/>
      <c r="K270" s="27"/>
      <c r="L270" s="2"/>
      <c r="M270" s="2"/>
      <c r="N270" s="24"/>
      <c r="O270" s="2"/>
      <c r="P270" s="24"/>
      <c r="Q270" s="2"/>
      <c r="R270" s="2"/>
      <c r="S270" s="27"/>
      <c r="T270" s="25">
        <v>1</v>
      </c>
      <c r="U270" s="35">
        <v>2</v>
      </c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 ht="12.75">
      <c r="A271" s="67"/>
      <c r="B271" s="66"/>
      <c r="C271" s="66"/>
      <c r="D271" s="19" t="s">
        <v>57</v>
      </c>
      <c r="E271" s="14" t="s">
        <v>16</v>
      </c>
      <c r="F271" s="7">
        <v>17.6</v>
      </c>
      <c r="G271" s="24"/>
      <c r="H271" s="2"/>
      <c r="I271" s="27"/>
      <c r="J271" s="27"/>
      <c r="K271" s="27"/>
      <c r="L271" s="2"/>
      <c r="M271" s="2"/>
      <c r="N271" s="30">
        <v>3</v>
      </c>
      <c r="O271" s="35">
        <v>2</v>
      </c>
      <c r="P271" s="24">
        <v>4</v>
      </c>
      <c r="Q271" s="2"/>
      <c r="R271" s="25">
        <v>1</v>
      </c>
      <c r="S271" s="27"/>
      <c r="T271" s="24"/>
      <c r="U271" s="24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ht="12.75">
      <c r="A272" s="67" t="s">
        <v>175</v>
      </c>
      <c r="B272" s="66" t="s">
        <v>176</v>
      </c>
      <c r="C272" s="64">
        <v>37488</v>
      </c>
      <c r="D272" s="19" t="s">
        <v>45</v>
      </c>
      <c r="E272" s="14" t="s">
        <v>11</v>
      </c>
      <c r="F272" s="7">
        <v>65</v>
      </c>
      <c r="G272" s="24"/>
      <c r="H272" s="2"/>
      <c r="I272" s="27"/>
      <c r="J272" s="27"/>
      <c r="K272" s="27"/>
      <c r="L272" s="2"/>
      <c r="M272" s="2"/>
      <c r="N272" s="24"/>
      <c r="O272" s="2"/>
      <c r="P272" s="24"/>
      <c r="Q272" s="2"/>
      <c r="R272" s="2"/>
      <c r="S272" s="27"/>
      <c r="T272" s="25">
        <v>1</v>
      </c>
      <c r="U272" s="24"/>
      <c r="V272" s="2"/>
      <c r="W272" s="2"/>
      <c r="X272" s="2"/>
      <c r="Y272" s="35">
        <v>2</v>
      </c>
      <c r="Z272" s="2"/>
      <c r="AA272" s="2"/>
      <c r="AB272" s="30">
        <v>3</v>
      </c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ht="12.75">
      <c r="A273" s="67"/>
      <c r="B273" s="66"/>
      <c r="C273" s="66"/>
      <c r="D273" s="19" t="s">
        <v>57</v>
      </c>
      <c r="E273" s="14" t="s">
        <v>11</v>
      </c>
      <c r="F273" s="7">
        <v>65</v>
      </c>
      <c r="G273" s="24"/>
      <c r="H273" s="2"/>
      <c r="I273" s="27"/>
      <c r="J273" s="27"/>
      <c r="K273" s="27"/>
      <c r="L273" s="2"/>
      <c r="M273" s="2"/>
      <c r="N273" s="24"/>
      <c r="O273" s="2"/>
      <c r="P273" s="24"/>
      <c r="Q273" s="2"/>
      <c r="R273" s="25">
        <v>1</v>
      </c>
      <c r="S273" s="27"/>
      <c r="T273" s="24"/>
      <c r="U273" s="24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ht="12.75">
      <c r="A274" s="67"/>
      <c r="B274" s="66"/>
      <c r="C274" s="66"/>
      <c r="D274" s="19" t="s">
        <v>120</v>
      </c>
      <c r="E274" s="14" t="s">
        <v>11</v>
      </c>
      <c r="F274" s="7">
        <v>33</v>
      </c>
      <c r="G274" s="24"/>
      <c r="H274" s="26" t="s">
        <v>150</v>
      </c>
      <c r="I274" s="27"/>
      <c r="J274" s="27"/>
      <c r="K274" s="27"/>
      <c r="L274" s="2"/>
      <c r="M274" s="2"/>
      <c r="N274" s="24"/>
      <c r="O274" s="2"/>
      <c r="P274" s="24"/>
      <c r="Q274" s="2"/>
      <c r="R274" s="2"/>
      <c r="S274" s="27"/>
      <c r="T274" s="24"/>
      <c r="U274" s="24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ht="12.75">
      <c r="A275" s="70" t="s">
        <v>177</v>
      </c>
      <c r="B275" s="66" t="s">
        <v>178</v>
      </c>
      <c r="C275" s="64">
        <v>37492</v>
      </c>
      <c r="D275" s="19" t="s">
        <v>160</v>
      </c>
      <c r="E275" s="14" t="s">
        <v>10</v>
      </c>
      <c r="F275" s="7">
        <v>10</v>
      </c>
      <c r="G275" s="24"/>
      <c r="H275" s="2"/>
      <c r="I275" s="27"/>
      <c r="J275" s="27"/>
      <c r="K275" s="27" t="s">
        <v>101</v>
      </c>
      <c r="L275" s="2"/>
      <c r="M275" s="2"/>
      <c r="N275" s="24"/>
      <c r="O275" s="2"/>
      <c r="P275" s="24"/>
      <c r="Q275" s="2"/>
      <c r="R275" s="2"/>
      <c r="S275" s="27"/>
      <c r="T275" s="24"/>
      <c r="U275" s="24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 ht="12.75">
      <c r="A276" s="70"/>
      <c r="B276" s="66"/>
      <c r="C276" s="66"/>
      <c r="D276" s="19" t="s">
        <v>47</v>
      </c>
      <c r="E276" s="14" t="s">
        <v>10</v>
      </c>
      <c r="F276" s="7">
        <v>10</v>
      </c>
      <c r="G276" s="24"/>
      <c r="H276" s="2"/>
      <c r="I276" s="27"/>
      <c r="J276" s="27"/>
      <c r="K276" s="27"/>
      <c r="L276" s="2"/>
      <c r="M276" s="2"/>
      <c r="N276" s="24"/>
      <c r="O276" s="2"/>
      <c r="P276" s="24"/>
      <c r="Q276" s="2"/>
      <c r="R276" s="2"/>
      <c r="S276" s="27"/>
      <c r="T276" s="24"/>
      <c r="U276" s="24"/>
      <c r="V276" s="2"/>
      <c r="W276" s="2"/>
      <c r="X276" s="2"/>
      <c r="Y276" s="25">
        <v>1</v>
      </c>
      <c r="Z276" s="2" t="s">
        <v>101</v>
      </c>
      <c r="AA276" s="2"/>
      <c r="AB276" s="35">
        <v>2</v>
      </c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ht="12.75">
      <c r="A277" s="70"/>
      <c r="B277" s="66"/>
      <c r="C277" s="66"/>
      <c r="D277" s="19" t="s">
        <v>46</v>
      </c>
      <c r="E277" s="14" t="s">
        <v>10</v>
      </c>
      <c r="F277" s="7">
        <v>10</v>
      </c>
      <c r="G277" s="24"/>
      <c r="H277" s="30">
        <v>3</v>
      </c>
      <c r="I277" s="27"/>
      <c r="J277" s="27"/>
      <c r="K277" s="27"/>
      <c r="L277" s="2"/>
      <c r="M277" s="2"/>
      <c r="N277" s="24"/>
      <c r="O277" s="2"/>
      <c r="P277" s="24"/>
      <c r="Q277" s="2"/>
      <c r="R277" s="2"/>
      <c r="S277" s="27"/>
      <c r="T277" s="24"/>
      <c r="U277" s="24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 ht="12.75">
      <c r="A278" s="70"/>
      <c r="B278" s="66"/>
      <c r="C278" s="66"/>
      <c r="D278" s="19" t="s">
        <v>45</v>
      </c>
      <c r="E278" s="14" t="s">
        <v>10</v>
      </c>
      <c r="F278" s="7">
        <v>20</v>
      </c>
      <c r="G278" s="24"/>
      <c r="H278" s="2"/>
      <c r="I278" s="27"/>
      <c r="J278" s="27"/>
      <c r="K278" s="27"/>
      <c r="L278" s="2"/>
      <c r="M278" s="2"/>
      <c r="N278" s="24"/>
      <c r="O278" s="2"/>
      <c r="P278" s="24"/>
      <c r="Q278" s="2"/>
      <c r="R278" s="2"/>
      <c r="S278" s="27"/>
      <c r="T278" s="25">
        <v>1</v>
      </c>
      <c r="U278" s="24" t="s">
        <v>101</v>
      </c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 s="43" customFormat="1" ht="12.75">
      <c r="A279" s="70" t="s">
        <v>187</v>
      </c>
      <c r="B279" s="71" t="s">
        <v>64</v>
      </c>
      <c r="C279" s="71" t="s">
        <v>181</v>
      </c>
      <c r="D279" s="47" t="s">
        <v>45</v>
      </c>
      <c r="E279" s="32" t="s">
        <v>129</v>
      </c>
      <c r="F279" s="33" t="s">
        <v>182</v>
      </c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35">
        <v>2</v>
      </c>
      <c r="U279" s="26"/>
      <c r="V279" s="26"/>
      <c r="W279" s="26"/>
      <c r="X279" s="26"/>
      <c r="Y279" s="35">
        <v>2</v>
      </c>
      <c r="Z279" s="26"/>
      <c r="AA279" s="26"/>
      <c r="AB279" s="35">
        <v>2</v>
      </c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</row>
    <row r="280" spans="1:41" s="43" customFormat="1" ht="25.5">
      <c r="A280" s="70"/>
      <c r="B280" s="71"/>
      <c r="C280" s="71"/>
      <c r="D280" s="31" t="s">
        <v>183</v>
      </c>
      <c r="E280" s="32" t="s">
        <v>129</v>
      </c>
      <c r="F280" s="42" t="s">
        <v>184</v>
      </c>
      <c r="G280" s="26"/>
      <c r="H280" s="26">
        <v>5</v>
      </c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</row>
    <row r="281" spans="1:41" s="43" customFormat="1" ht="12.75">
      <c r="A281" s="70"/>
      <c r="B281" s="71"/>
      <c r="C281" s="71"/>
      <c r="D281" s="31" t="s">
        <v>183</v>
      </c>
      <c r="E281" s="32" t="s">
        <v>129</v>
      </c>
      <c r="F281" s="33" t="s">
        <v>136</v>
      </c>
      <c r="G281" s="17"/>
      <c r="H281" s="17">
        <v>4</v>
      </c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</row>
    <row r="282" spans="1:41" s="34" customFormat="1" ht="12.75">
      <c r="A282" s="72" t="s">
        <v>185</v>
      </c>
      <c r="B282" s="71" t="s">
        <v>186</v>
      </c>
      <c r="C282" s="73">
        <v>37500</v>
      </c>
      <c r="D282" s="31" t="s">
        <v>120</v>
      </c>
      <c r="E282" s="32" t="s">
        <v>11</v>
      </c>
      <c r="F282" s="33">
        <v>25</v>
      </c>
      <c r="G282" s="26"/>
      <c r="H282" s="25">
        <v>1</v>
      </c>
      <c r="I282" s="29">
        <v>2</v>
      </c>
      <c r="J282" s="27"/>
      <c r="K282" s="30">
        <v>3</v>
      </c>
      <c r="L282" s="27"/>
      <c r="M282" s="27"/>
      <c r="N282" s="26"/>
      <c r="O282" s="27"/>
      <c r="P282" s="26"/>
      <c r="Q282" s="27"/>
      <c r="R282" s="27"/>
      <c r="S282" s="27"/>
      <c r="T282" s="25">
        <v>1</v>
      </c>
      <c r="U282" s="26"/>
      <c r="V282" s="27"/>
      <c r="W282" s="27"/>
      <c r="X282" s="27"/>
      <c r="Y282" s="26" t="s">
        <v>6</v>
      </c>
      <c r="Z282" s="27" t="s">
        <v>101</v>
      </c>
      <c r="AA282" s="27"/>
      <c r="AB282" s="26">
        <v>4</v>
      </c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</row>
    <row r="283" spans="1:41" s="34" customFormat="1" ht="12.75">
      <c r="A283" s="72"/>
      <c r="B283" s="71"/>
      <c r="C283" s="71"/>
      <c r="D283" s="31" t="s">
        <v>45</v>
      </c>
      <c r="E283" s="32" t="s">
        <v>11</v>
      </c>
      <c r="F283" s="33">
        <v>75</v>
      </c>
      <c r="G283" s="26"/>
      <c r="H283" s="27"/>
      <c r="I283" s="27"/>
      <c r="J283" s="27"/>
      <c r="K283" s="27"/>
      <c r="L283" s="27"/>
      <c r="M283" s="27"/>
      <c r="N283" s="26"/>
      <c r="O283" s="27"/>
      <c r="P283" s="26"/>
      <c r="Q283" s="27"/>
      <c r="R283" s="26">
        <v>1</v>
      </c>
      <c r="S283" s="27"/>
      <c r="T283" s="26"/>
      <c r="U283" s="26"/>
      <c r="V283" s="27"/>
      <c r="W283" s="27"/>
      <c r="X283" s="27"/>
      <c r="Y283" s="35">
        <v>2</v>
      </c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</row>
    <row r="284" spans="1:41" s="34" customFormat="1" ht="12.75">
      <c r="A284" s="72"/>
      <c r="B284" s="71"/>
      <c r="C284" s="71"/>
      <c r="D284" s="31" t="s">
        <v>57</v>
      </c>
      <c r="E284" s="32" t="s">
        <v>11</v>
      </c>
      <c r="F284" s="33">
        <v>75</v>
      </c>
      <c r="G284" s="26"/>
      <c r="H284" s="26" t="s">
        <v>6</v>
      </c>
      <c r="I284" s="27" t="s">
        <v>6</v>
      </c>
      <c r="J284" s="27"/>
      <c r="K284" s="26" t="s">
        <v>6</v>
      </c>
      <c r="L284" s="27"/>
      <c r="M284" s="27"/>
      <c r="N284" s="26" t="s">
        <v>101</v>
      </c>
      <c r="O284" s="27"/>
      <c r="P284" s="26" t="s">
        <v>101</v>
      </c>
      <c r="Q284" s="27"/>
      <c r="R284" s="27" t="s">
        <v>101</v>
      </c>
      <c r="S284" s="27"/>
      <c r="T284" s="26"/>
      <c r="U284" s="26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</row>
    <row r="285" spans="1:13" ht="12.75">
      <c r="A285" s="67" t="s">
        <v>201</v>
      </c>
      <c r="B285" s="66" t="s">
        <v>202</v>
      </c>
      <c r="C285" s="64">
        <v>37514</v>
      </c>
      <c r="D285" s="19" t="s">
        <v>203</v>
      </c>
      <c r="E285" s="32" t="s">
        <v>11</v>
      </c>
      <c r="F285" s="7">
        <v>11</v>
      </c>
      <c r="M285" s="29">
        <v>2</v>
      </c>
    </row>
    <row r="286" spans="1:9" ht="12.75">
      <c r="A286" s="67"/>
      <c r="B286" s="66"/>
      <c r="C286" s="65"/>
      <c r="D286" s="19" t="s">
        <v>203</v>
      </c>
      <c r="E286" s="32" t="s">
        <v>11</v>
      </c>
      <c r="F286" s="7">
        <v>54</v>
      </c>
      <c r="I286" s="25">
        <v>1</v>
      </c>
    </row>
    <row r="287" spans="1:11" ht="12.75">
      <c r="A287" s="67"/>
      <c r="B287" s="66"/>
      <c r="C287" s="65"/>
      <c r="D287" s="19" t="s">
        <v>204</v>
      </c>
      <c r="E287" s="32" t="s">
        <v>11</v>
      </c>
      <c r="F287" s="7">
        <v>13</v>
      </c>
      <c r="I287" s="26"/>
      <c r="K287" s="25">
        <v>1</v>
      </c>
    </row>
    <row r="288" spans="1:35" ht="12.75">
      <c r="A288" s="67"/>
      <c r="B288" s="66"/>
      <c r="C288" s="65"/>
      <c r="D288" s="19" t="s">
        <v>204</v>
      </c>
      <c r="E288" s="32" t="s">
        <v>11</v>
      </c>
      <c r="F288" s="7">
        <v>54</v>
      </c>
      <c r="H288" s="25">
        <v>1</v>
      </c>
      <c r="I288" s="26"/>
      <c r="AI288" s="26" t="s">
        <v>6</v>
      </c>
    </row>
    <row r="289" spans="1:39" ht="12.75">
      <c r="A289" s="67"/>
      <c r="B289" s="66"/>
      <c r="C289" s="65"/>
      <c r="D289" s="19" t="s">
        <v>206</v>
      </c>
      <c r="E289" s="32" t="s">
        <v>11</v>
      </c>
      <c r="F289" s="7">
        <v>11</v>
      </c>
      <c r="I289" s="26"/>
      <c r="AI289" s="35">
        <v>2</v>
      </c>
      <c r="AM289" s="25">
        <v>1</v>
      </c>
    </row>
    <row r="290" spans="1:32" ht="12.75">
      <c r="A290" s="67"/>
      <c r="B290" s="66"/>
      <c r="C290" s="65"/>
      <c r="D290" s="19" t="s">
        <v>206</v>
      </c>
      <c r="E290" s="32" t="s">
        <v>11</v>
      </c>
      <c r="F290" s="7">
        <v>13</v>
      </c>
      <c r="I290" s="26"/>
      <c r="AE290" s="25">
        <v>1</v>
      </c>
      <c r="AF290" s="9" t="s">
        <v>101</v>
      </c>
    </row>
    <row r="291" spans="1:28" ht="12.75">
      <c r="A291" s="67"/>
      <c r="B291" s="66"/>
      <c r="C291" s="65"/>
      <c r="D291" s="19" t="s">
        <v>205</v>
      </c>
      <c r="E291" s="32" t="s">
        <v>11</v>
      </c>
      <c r="F291" s="7">
        <v>54</v>
      </c>
      <c r="I291" s="26"/>
      <c r="Y291" s="25">
        <v>1</v>
      </c>
      <c r="Z291" s="9" t="s">
        <v>101</v>
      </c>
      <c r="AB291" s="35">
        <v>2</v>
      </c>
    </row>
    <row r="292" spans="1:18" ht="12.75">
      <c r="A292" s="67"/>
      <c r="B292" s="66"/>
      <c r="C292" s="65"/>
      <c r="D292" s="19" t="s">
        <v>121</v>
      </c>
      <c r="E292" s="32" t="s">
        <v>11</v>
      </c>
      <c r="F292" s="7">
        <v>54</v>
      </c>
      <c r="N292" s="25">
        <v>1</v>
      </c>
      <c r="O292" s="9" t="s">
        <v>101</v>
      </c>
      <c r="R292" s="9" t="s">
        <v>101</v>
      </c>
    </row>
    <row r="293" spans="1:41" ht="12.75">
      <c r="A293" s="68" t="s">
        <v>208</v>
      </c>
      <c r="B293" s="66" t="s">
        <v>209</v>
      </c>
      <c r="C293" s="69">
        <v>37521</v>
      </c>
      <c r="D293" s="19" t="s">
        <v>50</v>
      </c>
      <c r="E293" s="32" t="s">
        <v>16</v>
      </c>
      <c r="F293" s="7">
        <v>4.4</v>
      </c>
      <c r="N293" s="26"/>
      <c r="AI293" s="30">
        <v>3</v>
      </c>
      <c r="AM293" s="25">
        <v>1</v>
      </c>
      <c r="AO293" s="8">
        <v>6</v>
      </c>
    </row>
    <row r="294" spans="1:32" ht="12.75">
      <c r="A294" s="68"/>
      <c r="B294" s="66"/>
      <c r="C294" s="65"/>
      <c r="D294" s="19" t="s">
        <v>48</v>
      </c>
      <c r="E294" s="32" t="s">
        <v>16</v>
      </c>
      <c r="F294" s="7">
        <v>8.8</v>
      </c>
      <c r="N294" s="26"/>
      <c r="AE294" s="9">
        <v>4</v>
      </c>
      <c r="AF294" s="9">
        <v>13</v>
      </c>
    </row>
    <row r="295" spans="1:28" ht="12.75">
      <c r="A295" s="68"/>
      <c r="B295" s="66"/>
      <c r="C295" s="65"/>
      <c r="D295" s="19" t="s">
        <v>47</v>
      </c>
      <c r="E295" s="32" t="s">
        <v>16</v>
      </c>
      <c r="F295" s="7">
        <v>17.6</v>
      </c>
      <c r="N295" s="26"/>
      <c r="Y295" s="25">
        <v>1</v>
      </c>
      <c r="Z295" s="9">
        <v>14</v>
      </c>
      <c r="AB295" s="35">
        <v>2</v>
      </c>
    </row>
    <row r="296" spans="1:20" ht="12.75">
      <c r="A296" s="68"/>
      <c r="B296" s="66"/>
      <c r="C296" s="65"/>
      <c r="D296" s="19" t="s">
        <v>45</v>
      </c>
      <c r="E296" s="32" t="s">
        <v>16</v>
      </c>
      <c r="F296" s="7">
        <v>26.4</v>
      </c>
      <c r="N296" s="26"/>
      <c r="T296" s="35">
        <v>2</v>
      </c>
    </row>
    <row r="297" spans="1:14" ht="12.75">
      <c r="A297" s="68"/>
      <c r="B297" s="66"/>
      <c r="C297" s="65"/>
      <c r="D297" s="19" t="s">
        <v>46</v>
      </c>
      <c r="E297" s="32" t="s">
        <v>16</v>
      </c>
      <c r="F297" s="7">
        <v>13.2</v>
      </c>
      <c r="H297" s="30">
        <v>3</v>
      </c>
      <c r="N297" s="26"/>
    </row>
    <row r="298" spans="1:14" ht="12.75">
      <c r="A298" s="67" t="s">
        <v>210</v>
      </c>
      <c r="B298" s="66" t="s">
        <v>54</v>
      </c>
      <c r="C298" s="69">
        <v>37521</v>
      </c>
      <c r="D298" s="19" t="s">
        <v>211</v>
      </c>
      <c r="E298" s="32" t="s">
        <v>11</v>
      </c>
      <c r="F298" s="7">
        <v>35</v>
      </c>
      <c r="K298" s="25">
        <v>1</v>
      </c>
      <c r="N298" s="26"/>
    </row>
    <row r="299" spans="1:36" ht="12.75">
      <c r="A299" s="67"/>
      <c r="B299" s="66"/>
      <c r="C299" s="65"/>
      <c r="D299" s="19" t="s">
        <v>212</v>
      </c>
      <c r="E299" s="32" t="s">
        <v>11</v>
      </c>
      <c r="F299" s="7">
        <v>35</v>
      </c>
      <c r="N299" s="26"/>
      <c r="AD299" s="25">
        <v>1</v>
      </c>
      <c r="AJ299" s="30">
        <v>3</v>
      </c>
    </row>
    <row r="300" spans="1:9" ht="12.75">
      <c r="A300" s="67"/>
      <c r="B300" s="66"/>
      <c r="C300" s="65"/>
      <c r="D300" s="19" t="s">
        <v>122</v>
      </c>
      <c r="E300" s="14" t="s">
        <v>11</v>
      </c>
      <c r="F300" s="7">
        <v>35</v>
      </c>
      <c r="H300" s="9" t="s">
        <v>6</v>
      </c>
      <c r="I300" s="25">
        <v>1</v>
      </c>
    </row>
    <row r="301" spans="1:11" ht="12.75">
      <c r="A301" s="72" t="s">
        <v>213</v>
      </c>
      <c r="B301" s="66" t="s">
        <v>214</v>
      </c>
      <c r="C301" s="69">
        <v>37528</v>
      </c>
      <c r="D301" s="19" t="s">
        <v>122</v>
      </c>
      <c r="E301" s="14" t="s">
        <v>16</v>
      </c>
      <c r="F301" s="7">
        <v>10</v>
      </c>
      <c r="H301" s="25">
        <v>1</v>
      </c>
      <c r="I301" s="30">
        <v>3</v>
      </c>
      <c r="K301" s="10">
        <v>4</v>
      </c>
    </row>
    <row r="302" spans="1:41" ht="12.75">
      <c r="A302" s="72"/>
      <c r="B302" s="66"/>
      <c r="C302" s="65"/>
      <c r="D302" s="19" t="s">
        <v>48</v>
      </c>
      <c r="E302" s="14" t="s">
        <v>16</v>
      </c>
      <c r="F302" s="7">
        <v>10</v>
      </c>
      <c r="Z302" s="26"/>
      <c r="AE302" s="25">
        <v>1</v>
      </c>
      <c r="AI302" s="30">
        <v>3</v>
      </c>
      <c r="AJ302" s="9" t="s">
        <v>101</v>
      </c>
      <c r="AO302" s="35">
        <v>2</v>
      </c>
    </row>
    <row r="303" spans="1:28" ht="12.75">
      <c r="A303" s="72"/>
      <c r="B303" s="66"/>
      <c r="C303" s="65"/>
      <c r="D303" s="19" t="s">
        <v>45</v>
      </c>
      <c r="E303" s="14" t="s">
        <v>16</v>
      </c>
      <c r="F303" s="7">
        <v>10</v>
      </c>
      <c r="Y303" s="25">
        <v>1</v>
      </c>
      <c r="Z303" s="30">
        <v>3</v>
      </c>
      <c r="AB303" s="35">
        <v>2</v>
      </c>
    </row>
    <row r="304" spans="1:18" ht="12.75">
      <c r="A304" s="82"/>
      <c r="B304" s="66"/>
      <c r="C304" s="65"/>
      <c r="D304" s="19" t="s">
        <v>121</v>
      </c>
      <c r="E304" s="14" t="s">
        <v>16</v>
      </c>
      <c r="F304" s="7">
        <v>15</v>
      </c>
      <c r="N304" s="30">
        <v>3</v>
      </c>
      <c r="R304" s="9" t="s">
        <v>101</v>
      </c>
    </row>
    <row r="305" spans="1:8" ht="12.75">
      <c r="A305" s="72" t="s">
        <v>215</v>
      </c>
      <c r="B305" s="66" t="s">
        <v>216</v>
      </c>
      <c r="C305" s="69">
        <v>37534</v>
      </c>
      <c r="D305" s="19" t="s">
        <v>122</v>
      </c>
      <c r="E305" s="14" t="s">
        <v>11</v>
      </c>
      <c r="F305" s="7">
        <v>63</v>
      </c>
      <c r="H305" s="25">
        <v>1</v>
      </c>
    </row>
    <row r="306" spans="1:28" ht="12.75">
      <c r="A306" s="72"/>
      <c r="B306" s="66"/>
      <c r="C306" s="65"/>
      <c r="D306" s="19" t="s">
        <v>45</v>
      </c>
      <c r="E306" s="14" t="s">
        <v>11</v>
      </c>
      <c r="F306" s="7">
        <v>63</v>
      </c>
      <c r="T306" s="29">
        <v>2</v>
      </c>
      <c r="Y306" s="9">
        <v>4</v>
      </c>
      <c r="Z306" s="9" t="s">
        <v>101</v>
      </c>
      <c r="AB306" s="30">
        <v>3</v>
      </c>
    </row>
    <row r="307" spans="1:18" ht="12.75">
      <c r="A307" s="72"/>
      <c r="B307" s="66"/>
      <c r="C307" s="65"/>
      <c r="D307" s="19" t="s">
        <v>121</v>
      </c>
      <c r="E307" s="14" t="s">
        <v>11</v>
      </c>
      <c r="F307" s="7">
        <v>63</v>
      </c>
      <c r="N307" s="8" t="s">
        <v>101</v>
      </c>
      <c r="P307" s="8" t="s">
        <v>101</v>
      </c>
      <c r="R307" s="9" t="s">
        <v>101</v>
      </c>
    </row>
    <row r="308" spans="1:11" ht="12.75">
      <c r="A308" s="82" t="s">
        <v>217</v>
      </c>
      <c r="B308" s="66" t="s">
        <v>54</v>
      </c>
      <c r="C308" s="69">
        <v>37534</v>
      </c>
      <c r="D308" s="19" t="s">
        <v>122</v>
      </c>
      <c r="E308" s="14" t="s">
        <v>9</v>
      </c>
      <c r="H308" s="25">
        <v>1</v>
      </c>
      <c r="I308" s="10">
        <v>6</v>
      </c>
      <c r="K308" s="10">
        <v>8</v>
      </c>
    </row>
    <row r="309" spans="1:28" ht="12.75">
      <c r="A309" s="82"/>
      <c r="B309" s="66"/>
      <c r="C309" s="65"/>
      <c r="D309" s="19" t="s">
        <v>45</v>
      </c>
      <c r="E309" s="14" t="s">
        <v>9</v>
      </c>
      <c r="T309" s="25">
        <v>1</v>
      </c>
      <c r="U309" s="8">
        <v>8</v>
      </c>
      <c r="V309" s="9">
        <v>9</v>
      </c>
      <c r="Y309" s="30">
        <v>3</v>
      </c>
      <c r="Z309" s="9">
        <v>8</v>
      </c>
      <c r="AB309" s="29">
        <v>2</v>
      </c>
    </row>
    <row r="310" spans="1:18" ht="12.75">
      <c r="A310" s="82"/>
      <c r="B310" s="66"/>
      <c r="C310" s="65"/>
      <c r="D310" s="19" t="s">
        <v>121</v>
      </c>
      <c r="E310" s="14" t="s">
        <v>9</v>
      </c>
      <c r="N310" s="25">
        <v>1</v>
      </c>
      <c r="O310" s="9">
        <v>12</v>
      </c>
      <c r="P310" s="8">
        <v>4</v>
      </c>
      <c r="Q310" s="9">
        <v>10</v>
      </c>
      <c r="R310" s="30">
        <v>3</v>
      </c>
    </row>
    <row r="311" spans="1:18" ht="12.75">
      <c r="A311" s="22" t="s">
        <v>220</v>
      </c>
      <c r="B311" s="12" t="s">
        <v>54</v>
      </c>
      <c r="C311" s="63">
        <v>37541</v>
      </c>
      <c r="D311" s="19" t="s">
        <v>121</v>
      </c>
      <c r="E311" s="14" t="s">
        <v>107</v>
      </c>
      <c r="F311" s="7">
        <v>55</v>
      </c>
      <c r="R311" s="9">
        <v>9</v>
      </c>
    </row>
    <row r="312" spans="1:11" ht="12.75">
      <c r="A312" s="67" t="s">
        <v>218</v>
      </c>
      <c r="B312" s="66" t="s">
        <v>219</v>
      </c>
      <c r="C312" s="69">
        <v>37542</v>
      </c>
      <c r="D312" s="19" t="s">
        <v>160</v>
      </c>
      <c r="E312" s="14" t="s">
        <v>11</v>
      </c>
      <c r="F312" s="7">
        <v>30</v>
      </c>
      <c r="K312" s="25">
        <v>1</v>
      </c>
    </row>
    <row r="313" spans="1:9" ht="12.75">
      <c r="A313" s="67"/>
      <c r="B313" s="66"/>
      <c r="C313" s="69"/>
      <c r="D313" s="19" t="s">
        <v>46</v>
      </c>
      <c r="E313" s="14" t="s">
        <v>11</v>
      </c>
      <c r="F313" s="7">
        <v>30</v>
      </c>
      <c r="H313" s="25">
        <v>1</v>
      </c>
      <c r="I313" s="30">
        <v>3</v>
      </c>
    </row>
    <row r="314" spans="1:41" ht="12.75">
      <c r="A314" s="67"/>
      <c r="B314" s="66"/>
      <c r="C314" s="69"/>
      <c r="D314" s="19" t="s">
        <v>235</v>
      </c>
      <c r="E314" s="14" t="s">
        <v>11</v>
      </c>
      <c r="F314" s="7">
        <v>30</v>
      </c>
      <c r="AE314" s="30">
        <v>3</v>
      </c>
      <c r="AI314" s="9">
        <v>4</v>
      </c>
      <c r="AO314" s="9">
        <v>5</v>
      </c>
    </row>
    <row r="315" spans="1:26" ht="12.75">
      <c r="A315" s="67"/>
      <c r="B315" s="66"/>
      <c r="C315" s="69"/>
      <c r="D315" s="19" t="s">
        <v>234</v>
      </c>
      <c r="E315" s="14" t="s">
        <v>11</v>
      </c>
      <c r="F315" s="7">
        <v>30</v>
      </c>
      <c r="Z315" s="29">
        <v>2</v>
      </c>
    </row>
    <row r="316" spans="1:28" ht="12.75">
      <c r="A316" s="67"/>
      <c r="B316" s="66"/>
      <c r="C316" s="69"/>
      <c r="D316" s="19" t="s">
        <v>232</v>
      </c>
      <c r="E316" s="14" t="s">
        <v>11</v>
      </c>
      <c r="F316" s="7">
        <v>50</v>
      </c>
      <c r="N316" s="30">
        <v>3</v>
      </c>
      <c r="T316" s="8">
        <v>4</v>
      </c>
      <c r="Y316" s="25">
        <v>1</v>
      </c>
      <c r="AB316" s="29">
        <v>2</v>
      </c>
    </row>
    <row r="317" spans="1:6" ht="12.75">
      <c r="A317" s="67"/>
      <c r="B317" s="66"/>
      <c r="C317" s="69"/>
      <c r="D317" s="19" t="s">
        <v>233</v>
      </c>
      <c r="E317" s="14" t="s">
        <v>11</v>
      </c>
      <c r="F317" s="7">
        <v>50</v>
      </c>
    </row>
    <row r="318" spans="1:12" ht="12.75">
      <c r="A318" s="67" t="s">
        <v>221</v>
      </c>
      <c r="B318" s="66" t="s">
        <v>222</v>
      </c>
      <c r="C318" s="69">
        <v>37549</v>
      </c>
      <c r="D318" s="83" t="s">
        <v>236</v>
      </c>
      <c r="E318" s="14" t="s">
        <v>11</v>
      </c>
      <c r="F318" s="7">
        <v>4</v>
      </c>
      <c r="L318" s="25">
        <v>1</v>
      </c>
    </row>
    <row r="319" spans="1:36" ht="12.75">
      <c r="A319" s="67"/>
      <c r="B319" s="66"/>
      <c r="C319" s="65"/>
      <c r="D319" s="83" t="s">
        <v>237</v>
      </c>
      <c r="E319" s="14" t="s">
        <v>11</v>
      </c>
      <c r="F319" s="7">
        <v>4</v>
      </c>
      <c r="AJ319" s="9">
        <v>4</v>
      </c>
    </row>
    <row r="320" spans="1:11" ht="12.75">
      <c r="A320" s="67"/>
      <c r="B320" s="66"/>
      <c r="C320" s="65"/>
      <c r="D320" s="19" t="s">
        <v>238</v>
      </c>
      <c r="E320" s="14" t="s">
        <v>11</v>
      </c>
      <c r="F320" s="7">
        <v>4</v>
      </c>
      <c r="K320" s="25">
        <v>1</v>
      </c>
    </row>
    <row r="321" spans="1:39" ht="12.75">
      <c r="A321" s="67"/>
      <c r="B321" s="66"/>
      <c r="C321" s="65"/>
      <c r="D321" s="19" t="s">
        <v>50</v>
      </c>
      <c r="E321" s="14" t="s">
        <v>11</v>
      </c>
      <c r="F321" s="7">
        <v>4</v>
      </c>
      <c r="AI321" s="30">
        <v>3</v>
      </c>
      <c r="AM321" s="25">
        <v>1</v>
      </c>
    </row>
    <row r="322" spans="1:13" ht="12.75">
      <c r="A322" s="67"/>
      <c r="B322" s="66"/>
      <c r="C322" s="65"/>
      <c r="D322" s="19" t="s">
        <v>239</v>
      </c>
      <c r="E322" s="14" t="s">
        <v>11</v>
      </c>
      <c r="F322" s="7">
        <v>16</v>
      </c>
      <c r="I322" s="29">
        <v>2</v>
      </c>
      <c r="M322" s="30">
        <v>3</v>
      </c>
    </row>
    <row r="323" spans="1:16" ht="12.75">
      <c r="A323" s="67"/>
      <c r="B323" s="66"/>
      <c r="C323" s="65"/>
      <c r="D323" s="19" t="s">
        <v>240</v>
      </c>
      <c r="E323" s="14" t="s">
        <v>11</v>
      </c>
      <c r="F323" s="7">
        <v>16</v>
      </c>
      <c r="P323" s="29">
        <v>2</v>
      </c>
    </row>
    <row r="324" spans="1:18" ht="12.75">
      <c r="A324" s="67"/>
      <c r="B324" s="66"/>
      <c r="C324" s="65"/>
      <c r="D324" s="19" t="s">
        <v>241</v>
      </c>
      <c r="E324" s="14" t="s">
        <v>11</v>
      </c>
      <c r="F324" s="7">
        <v>32</v>
      </c>
      <c r="N324" s="8" t="s">
        <v>101</v>
      </c>
      <c r="P324" s="27"/>
      <c r="R324" s="9">
        <v>4</v>
      </c>
    </row>
    <row r="325" spans="1:35" ht="12.75">
      <c r="A325" s="67"/>
      <c r="B325" s="66"/>
      <c r="C325" s="65"/>
      <c r="D325" s="19" t="s">
        <v>242</v>
      </c>
      <c r="E325" s="14" t="s">
        <v>11</v>
      </c>
      <c r="F325" s="7">
        <v>16</v>
      </c>
      <c r="P325" s="27"/>
      <c r="Y325" s="25">
        <v>1</v>
      </c>
      <c r="Z325" s="9" t="s">
        <v>101</v>
      </c>
      <c r="AB325" s="29">
        <v>2</v>
      </c>
      <c r="AE325" s="9" t="s">
        <v>101</v>
      </c>
      <c r="AF325" s="9" t="s">
        <v>101</v>
      </c>
      <c r="AG325" s="9" t="s">
        <v>101</v>
      </c>
      <c r="AI325" s="9" t="s">
        <v>101</v>
      </c>
    </row>
    <row r="326" spans="1:28" ht="12.75">
      <c r="A326" s="67"/>
      <c r="B326" s="66"/>
      <c r="C326" s="65"/>
      <c r="D326" s="19" t="s">
        <v>243</v>
      </c>
      <c r="E326" s="14" t="s">
        <v>11</v>
      </c>
      <c r="F326" s="7">
        <v>48</v>
      </c>
      <c r="T326" s="25">
        <v>1</v>
      </c>
      <c r="Y326" s="9">
        <v>4</v>
      </c>
      <c r="AB326" s="9" t="s">
        <v>6</v>
      </c>
    </row>
    <row r="327" spans="1:5" ht="12.75">
      <c r="A327" s="67" t="s">
        <v>223</v>
      </c>
      <c r="B327" s="66" t="s">
        <v>56</v>
      </c>
      <c r="C327" s="69">
        <v>37611</v>
      </c>
      <c r="D327" s="19" t="s">
        <v>160</v>
      </c>
      <c r="E327" s="14" t="s">
        <v>107</v>
      </c>
    </row>
    <row r="328" spans="1:5" ht="12.75">
      <c r="A328" s="67"/>
      <c r="B328" s="66"/>
      <c r="C328" s="65"/>
      <c r="D328" s="19" t="s">
        <v>46</v>
      </c>
      <c r="E328" s="14" t="s">
        <v>107</v>
      </c>
    </row>
    <row r="329" spans="1:5" ht="12.75">
      <c r="A329" s="67"/>
      <c r="B329" s="66"/>
      <c r="C329" s="65"/>
      <c r="D329" s="19" t="s">
        <v>50</v>
      </c>
      <c r="E329" s="14" t="s">
        <v>107</v>
      </c>
    </row>
    <row r="330" spans="1:5" ht="12.75">
      <c r="A330" s="67"/>
      <c r="B330" s="66"/>
      <c r="C330" s="65"/>
      <c r="D330" s="19" t="s">
        <v>48</v>
      </c>
      <c r="E330" s="14" t="s">
        <v>107</v>
      </c>
    </row>
    <row r="331" spans="1:5" ht="12.75">
      <c r="A331" s="67"/>
      <c r="B331" s="66"/>
      <c r="C331" s="65"/>
      <c r="D331" s="19" t="s">
        <v>47</v>
      </c>
      <c r="E331" s="14" t="s">
        <v>107</v>
      </c>
    </row>
    <row r="332" spans="1:5" ht="12.75">
      <c r="A332" s="67"/>
      <c r="B332" s="66"/>
      <c r="C332" s="65"/>
      <c r="D332" s="19" t="s">
        <v>45</v>
      </c>
      <c r="E332" s="14" t="s">
        <v>107</v>
      </c>
    </row>
    <row r="333" spans="1:5" ht="12.75">
      <c r="A333" s="67"/>
      <c r="B333" s="66"/>
      <c r="C333" s="65"/>
      <c r="D333" s="19" t="s">
        <v>121</v>
      </c>
      <c r="E333" s="14" t="s">
        <v>107</v>
      </c>
    </row>
    <row r="334" spans="3:4" ht="12.75">
      <c r="C334" s="60"/>
      <c r="D334" s="19" t="s">
        <v>6</v>
      </c>
    </row>
    <row r="335" spans="3:8" ht="12.75">
      <c r="C335" s="60"/>
      <c r="D335" s="19" t="s">
        <v>6</v>
      </c>
      <c r="G335" s="8" t="s">
        <v>6</v>
      </c>
      <c r="H335" s="9" t="s">
        <v>6</v>
      </c>
    </row>
    <row r="336" spans="5:41" ht="12.75">
      <c r="E336" s="45">
        <v>1</v>
      </c>
      <c r="F336" s="7" t="s">
        <v>6</v>
      </c>
      <c r="G336" s="8" t="s">
        <v>6</v>
      </c>
      <c r="H336" s="9">
        <f>COUNTIF(H$3:H$333,1)</f>
        <v>24</v>
      </c>
      <c r="I336" s="9">
        <f aca="true" t="shared" si="0" ref="I336:AO336">COUNTIF(I$3:I$333,1)</f>
        <v>2</v>
      </c>
      <c r="J336" s="9">
        <f t="shared" si="0"/>
        <v>0</v>
      </c>
      <c r="K336" s="9">
        <f t="shared" si="0"/>
        <v>9</v>
      </c>
      <c r="L336" s="9">
        <f t="shared" si="0"/>
        <v>3</v>
      </c>
      <c r="M336" s="9">
        <f t="shared" si="0"/>
        <v>0</v>
      </c>
      <c r="N336" s="9">
        <f t="shared" si="0"/>
        <v>3</v>
      </c>
      <c r="O336" s="9">
        <f t="shared" si="0"/>
        <v>0</v>
      </c>
      <c r="P336" s="9">
        <f t="shared" si="0"/>
        <v>1</v>
      </c>
      <c r="Q336" s="9">
        <f t="shared" si="0"/>
        <v>0</v>
      </c>
      <c r="R336" s="9">
        <f t="shared" si="0"/>
        <v>6</v>
      </c>
      <c r="S336" s="9">
        <f t="shared" si="0"/>
        <v>0</v>
      </c>
      <c r="T336" s="9">
        <f t="shared" si="0"/>
        <v>23</v>
      </c>
      <c r="U336" s="9">
        <f t="shared" si="0"/>
        <v>1</v>
      </c>
      <c r="V336" s="9">
        <f t="shared" si="0"/>
        <v>0</v>
      </c>
      <c r="W336" s="9">
        <f t="shared" si="0"/>
        <v>0</v>
      </c>
      <c r="X336" s="9">
        <f t="shared" si="0"/>
        <v>0</v>
      </c>
      <c r="Y336" s="9">
        <f t="shared" si="0"/>
        <v>25</v>
      </c>
      <c r="Z336" s="9">
        <f t="shared" si="0"/>
        <v>0</v>
      </c>
      <c r="AA336" s="9">
        <f t="shared" si="0"/>
        <v>0</v>
      </c>
      <c r="AB336" s="9">
        <f t="shared" si="0"/>
        <v>13</v>
      </c>
      <c r="AC336" s="9">
        <f t="shared" si="0"/>
        <v>0</v>
      </c>
      <c r="AD336" s="9">
        <f t="shared" si="0"/>
        <v>3</v>
      </c>
      <c r="AE336" s="9">
        <f t="shared" si="0"/>
        <v>13</v>
      </c>
      <c r="AF336" s="9">
        <f t="shared" si="0"/>
        <v>0</v>
      </c>
      <c r="AG336" s="9">
        <f t="shared" si="0"/>
        <v>0</v>
      </c>
      <c r="AH336" s="9">
        <f t="shared" si="0"/>
        <v>1</v>
      </c>
      <c r="AI336" s="9">
        <f t="shared" si="0"/>
        <v>2</v>
      </c>
      <c r="AJ336" s="9">
        <f t="shared" si="0"/>
        <v>2</v>
      </c>
      <c r="AK336" s="9">
        <f t="shared" si="0"/>
        <v>0</v>
      </c>
      <c r="AL336" s="9">
        <f t="shared" si="0"/>
        <v>0</v>
      </c>
      <c r="AM336" s="9">
        <f t="shared" si="0"/>
        <v>16</v>
      </c>
      <c r="AN336" s="9">
        <f t="shared" si="0"/>
        <v>0</v>
      </c>
      <c r="AO336" s="9">
        <f t="shared" si="0"/>
        <v>3</v>
      </c>
    </row>
    <row r="337" spans="5:41" ht="12.75">
      <c r="E337" s="12" t="s">
        <v>189</v>
      </c>
      <c r="H337" s="9">
        <f aca="true" t="shared" si="1" ref="H337:AO337">COUNTIF(H$3:H$5,1)+COUNTIF(H$30:H$32,1)+COUNTIF(H$154:H$162,1)+COUNTIF(H$220:H$236,1)+COUNTIF(H$275:H$280,1)+COUNTIF(H$293:H$297,1)</f>
        <v>1</v>
      </c>
      <c r="I337" s="9">
        <f t="shared" si="1"/>
        <v>0</v>
      </c>
      <c r="J337" s="9">
        <f t="shared" si="1"/>
        <v>0</v>
      </c>
      <c r="K337" s="9">
        <f t="shared" si="1"/>
        <v>0</v>
      </c>
      <c r="L337" s="9">
        <f t="shared" si="1"/>
        <v>0</v>
      </c>
      <c r="M337" s="9">
        <f t="shared" si="1"/>
        <v>0</v>
      </c>
      <c r="N337" s="9">
        <f t="shared" si="1"/>
        <v>0</v>
      </c>
      <c r="O337" s="9">
        <f t="shared" si="1"/>
        <v>0</v>
      </c>
      <c r="P337" s="9">
        <f t="shared" si="1"/>
        <v>0</v>
      </c>
      <c r="Q337" s="9">
        <f t="shared" si="1"/>
        <v>0</v>
      </c>
      <c r="R337" s="9">
        <f t="shared" si="1"/>
        <v>0</v>
      </c>
      <c r="S337" s="9">
        <f t="shared" si="1"/>
        <v>0</v>
      </c>
      <c r="T337" s="9">
        <f t="shared" si="1"/>
        <v>3</v>
      </c>
      <c r="U337" s="9">
        <f t="shared" si="1"/>
        <v>0</v>
      </c>
      <c r="V337" s="9">
        <f t="shared" si="1"/>
        <v>0</v>
      </c>
      <c r="W337" s="9">
        <f t="shared" si="1"/>
        <v>0</v>
      </c>
      <c r="X337" s="9">
        <f t="shared" si="1"/>
        <v>0</v>
      </c>
      <c r="Y337" s="9">
        <f t="shared" si="1"/>
        <v>6</v>
      </c>
      <c r="Z337" s="9">
        <f t="shared" si="1"/>
        <v>0</v>
      </c>
      <c r="AA337" s="9">
        <f t="shared" si="1"/>
        <v>0</v>
      </c>
      <c r="AB337" s="9">
        <f t="shared" si="1"/>
        <v>3</v>
      </c>
      <c r="AC337" s="9">
        <f t="shared" si="1"/>
        <v>0</v>
      </c>
      <c r="AD337" s="9">
        <f t="shared" si="1"/>
        <v>0</v>
      </c>
      <c r="AE337" s="9">
        <f t="shared" si="1"/>
        <v>0</v>
      </c>
      <c r="AF337" s="9">
        <f t="shared" si="1"/>
        <v>0</v>
      </c>
      <c r="AG337" s="9">
        <f t="shared" si="1"/>
        <v>0</v>
      </c>
      <c r="AH337" s="9">
        <f t="shared" si="1"/>
        <v>0</v>
      </c>
      <c r="AI337" s="9">
        <f t="shared" si="1"/>
        <v>1</v>
      </c>
      <c r="AJ337" s="9">
        <f t="shared" si="1"/>
        <v>1</v>
      </c>
      <c r="AK337" s="9">
        <f t="shared" si="1"/>
        <v>0</v>
      </c>
      <c r="AL337" s="9">
        <f t="shared" si="1"/>
        <v>0</v>
      </c>
      <c r="AM337" s="9">
        <f t="shared" si="1"/>
        <v>3</v>
      </c>
      <c r="AN337" s="9">
        <f t="shared" si="1"/>
        <v>0</v>
      </c>
      <c r="AO337" s="9">
        <f t="shared" si="1"/>
        <v>0</v>
      </c>
    </row>
    <row r="338" spans="5:41" ht="12.75">
      <c r="E338" s="45">
        <v>2</v>
      </c>
      <c r="G338" s="8" t="s">
        <v>6</v>
      </c>
      <c r="H338" s="9">
        <f aca="true" t="shared" si="2" ref="H338:AN338">COUNTIF(H$3:H$333,2)</f>
        <v>7</v>
      </c>
      <c r="I338" s="9">
        <f t="shared" si="2"/>
        <v>6</v>
      </c>
      <c r="J338" s="9">
        <f t="shared" si="2"/>
        <v>1</v>
      </c>
      <c r="K338" s="9">
        <f t="shared" si="2"/>
        <v>2</v>
      </c>
      <c r="L338" s="9">
        <f t="shared" si="2"/>
        <v>2</v>
      </c>
      <c r="M338" s="9">
        <f t="shared" si="2"/>
        <v>5</v>
      </c>
      <c r="N338" s="9">
        <f t="shared" si="2"/>
        <v>1</v>
      </c>
      <c r="O338" s="9">
        <f t="shared" si="2"/>
        <v>1</v>
      </c>
      <c r="P338" s="9">
        <f t="shared" si="2"/>
        <v>1</v>
      </c>
      <c r="Q338" s="9">
        <f t="shared" si="2"/>
        <v>1</v>
      </c>
      <c r="R338" s="9">
        <f t="shared" si="2"/>
        <v>1</v>
      </c>
      <c r="S338" s="9">
        <f t="shared" si="2"/>
        <v>0</v>
      </c>
      <c r="T338" s="9">
        <f t="shared" si="2"/>
        <v>11</v>
      </c>
      <c r="U338" s="9">
        <f t="shared" si="2"/>
        <v>1</v>
      </c>
      <c r="V338" s="9">
        <f t="shared" si="2"/>
        <v>0</v>
      </c>
      <c r="W338" s="9">
        <f t="shared" si="2"/>
        <v>3</v>
      </c>
      <c r="X338" s="9">
        <f t="shared" si="2"/>
        <v>0</v>
      </c>
      <c r="Y338" s="9">
        <f t="shared" si="2"/>
        <v>20</v>
      </c>
      <c r="Z338" s="9">
        <f t="shared" si="2"/>
        <v>2</v>
      </c>
      <c r="AA338" s="9">
        <f t="shared" si="2"/>
        <v>0</v>
      </c>
      <c r="AB338" s="9">
        <f t="shared" si="2"/>
        <v>21</v>
      </c>
      <c r="AC338" s="9">
        <f t="shared" si="2"/>
        <v>0</v>
      </c>
      <c r="AD338" s="9">
        <f t="shared" si="2"/>
        <v>5</v>
      </c>
      <c r="AE338" s="9">
        <f t="shared" si="2"/>
        <v>9</v>
      </c>
      <c r="AF338" s="9">
        <f t="shared" si="2"/>
        <v>0</v>
      </c>
      <c r="AG338" s="9">
        <f t="shared" si="2"/>
        <v>0</v>
      </c>
      <c r="AH338" s="9">
        <f t="shared" si="2"/>
        <v>2</v>
      </c>
      <c r="AI338" s="9">
        <f t="shared" si="2"/>
        <v>4</v>
      </c>
      <c r="AJ338" s="9">
        <f t="shared" si="2"/>
        <v>0</v>
      </c>
      <c r="AK338" s="9">
        <f t="shared" si="2"/>
        <v>0</v>
      </c>
      <c r="AL338" s="9">
        <f t="shared" si="2"/>
        <v>0</v>
      </c>
      <c r="AM338" s="9">
        <f t="shared" si="2"/>
        <v>11</v>
      </c>
      <c r="AN338" s="9">
        <f t="shared" si="2"/>
        <v>0</v>
      </c>
      <c r="AO338" s="9">
        <f>COUNTIF(AO$3:AO$333,2)</f>
        <v>3</v>
      </c>
    </row>
    <row r="339" spans="5:41" ht="12.75">
      <c r="E339" s="53" t="s">
        <v>189</v>
      </c>
      <c r="H339" s="9">
        <f>COUNTIF(H$3:H$5,2)+COUNTIF(H$30:H$32,2)+COUNTIF(H$154:H$162,2)+COUNTIF(H$220:H$236,2)+COUNTIF(H$275:H$280,2)+COUNTIF(H$293:H$297,2)</f>
        <v>0</v>
      </c>
      <c r="I339" s="9">
        <f aca="true" t="shared" si="3" ref="I339:AO339">COUNTIF(I$3:I$5,2)+COUNTIF(I$30:I$32,2)+COUNTIF(I$154:I$162,2)+COUNTIF(I$220:I$236,2)+COUNTIF(I$275:I$280,2)+COUNTIF(I$293:I$297,2)</f>
        <v>0</v>
      </c>
      <c r="J339" s="9">
        <f t="shared" si="3"/>
        <v>0</v>
      </c>
      <c r="K339" s="9">
        <f t="shared" si="3"/>
        <v>0</v>
      </c>
      <c r="L339" s="9">
        <f t="shared" si="3"/>
        <v>0</v>
      </c>
      <c r="M339" s="9">
        <f>COUNTIF(M$3:M$5,2)+COUNTIF(M$30:M$32,2)+COUNTIF(M$154:M$162,2)+COUNTIF(M$220:M$236,2)+COUNTIF(M$275:M$280,2)+COUNTIF(M$293:M$297,2)</f>
        <v>0</v>
      </c>
      <c r="N339" s="9">
        <f t="shared" si="3"/>
        <v>0</v>
      </c>
      <c r="O339" s="9">
        <f t="shared" si="3"/>
        <v>0</v>
      </c>
      <c r="P339" s="9">
        <f t="shared" si="3"/>
        <v>0</v>
      </c>
      <c r="Q339" s="9">
        <f t="shared" si="3"/>
        <v>0</v>
      </c>
      <c r="R339" s="9">
        <f>COUNTIF(R$3:R$5,2)+COUNTIF(R$30:R$32,2)+COUNTIF(R$154:R$162,2)+COUNTIF(R$220:R$236,2)+COUNTIF(R$275:R$280,2)+COUNTIF(R$293:R$297,2)</f>
        <v>0</v>
      </c>
      <c r="S339" s="9">
        <f t="shared" si="3"/>
        <v>0</v>
      </c>
      <c r="T339" s="9">
        <f t="shared" si="3"/>
        <v>2</v>
      </c>
      <c r="U339" s="9">
        <f t="shared" si="3"/>
        <v>0</v>
      </c>
      <c r="V339" s="9">
        <f t="shared" si="3"/>
        <v>0</v>
      </c>
      <c r="W339" s="9">
        <f>COUNTIF(W$3:W$5,2)+COUNTIF(W$30:W$32,2)+COUNTIF(W$154:W$162,2)+COUNTIF(W$220:W$236,2)+COUNTIF(W$275:W$280,2)+COUNTIF(W$293:W$297,2)</f>
        <v>0</v>
      </c>
      <c r="X339" s="9">
        <f t="shared" si="3"/>
        <v>0</v>
      </c>
      <c r="Y339" s="9">
        <f t="shared" si="3"/>
        <v>5</v>
      </c>
      <c r="Z339" s="9">
        <f t="shared" si="3"/>
        <v>0</v>
      </c>
      <c r="AA339" s="9">
        <f t="shared" si="3"/>
        <v>0</v>
      </c>
      <c r="AB339" s="9">
        <f>COUNTIF(AB$3:AB$5,2)+COUNTIF(AB$30:AB$32,2)+COUNTIF(AB$154:AB$162,2)+COUNTIF(AB$220:AB$236,2)+COUNTIF(AB$275:AB$280,2)+COUNTIF(AB$293:AB$297,2)</f>
        <v>5</v>
      </c>
      <c r="AC339" s="9">
        <f t="shared" si="3"/>
        <v>0</v>
      </c>
      <c r="AD339" s="9">
        <f t="shared" si="3"/>
        <v>0</v>
      </c>
      <c r="AE339" s="9">
        <f t="shared" si="3"/>
        <v>1</v>
      </c>
      <c r="AF339" s="9">
        <f>COUNTIF(AF$3:AF$5,2)+COUNTIF(AF$30:AF$32,2)+COUNTIF(AF$154:AF$162,2)+COUNTIF(AF$220:AF$236,2)+COUNTIF(AF$275:AF$280,2)+COUNTIF(AF$293:AF$297,2)</f>
        <v>0</v>
      </c>
      <c r="AG339" s="9">
        <f t="shared" si="3"/>
        <v>0</v>
      </c>
      <c r="AH339" s="9">
        <f t="shared" si="3"/>
        <v>0</v>
      </c>
      <c r="AI339" s="9">
        <f t="shared" si="3"/>
        <v>0</v>
      </c>
      <c r="AJ339" s="9">
        <f t="shared" si="3"/>
        <v>0</v>
      </c>
      <c r="AK339" s="9">
        <f>COUNTIF(AK$3:AK$5,2)+COUNTIF(AK$30:AK$32,2)+COUNTIF(AK$154:AK$162,2)+COUNTIF(AK$220:AK$236,2)+COUNTIF(AK$275:AK$280,2)+COUNTIF(AK$293:AK$297,2)</f>
        <v>0</v>
      </c>
      <c r="AL339" s="9">
        <f t="shared" si="3"/>
        <v>0</v>
      </c>
      <c r="AM339" s="9">
        <f t="shared" si="3"/>
        <v>2</v>
      </c>
      <c r="AN339" s="9">
        <f t="shared" si="3"/>
        <v>0</v>
      </c>
      <c r="AO339" s="9">
        <f t="shared" si="3"/>
        <v>0</v>
      </c>
    </row>
    <row r="340" spans="5:41" ht="12.75">
      <c r="E340" s="45">
        <v>3</v>
      </c>
      <c r="G340" s="8" t="s">
        <v>6</v>
      </c>
      <c r="H340" s="9">
        <f>COUNTIF(H$3:H$333,3)</f>
        <v>3</v>
      </c>
      <c r="I340" s="9">
        <f aca="true" t="shared" si="4" ref="I340:AO340">COUNTIF(I$3:I$333,3)</f>
        <v>2</v>
      </c>
      <c r="J340" s="9">
        <f t="shared" si="4"/>
        <v>0</v>
      </c>
      <c r="K340" s="9">
        <f t="shared" si="4"/>
        <v>3</v>
      </c>
      <c r="L340" s="9">
        <f t="shared" si="4"/>
        <v>0</v>
      </c>
      <c r="M340" s="9">
        <f t="shared" si="4"/>
        <v>1</v>
      </c>
      <c r="N340" s="9">
        <f t="shared" si="4"/>
        <v>3</v>
      </c>
      <c r="O340" s="9">
        <f t="shared" si="4"/>
        <v>1</v>
      </c>
      <c r="P340" s="9">
        <f t="shared" si="4"/>
        <v>0</v>
      </c>
      <c r="Q340" s="9">
        <f t="shared" si="4"/>
        <v>3</v>
      </c>
      <c r="R340" s="9">
        <f t="shared" si="4"/>
        <v>4</v>
      </c>
      <c r="S340" s="9">
        <f t="shared" si="4"/>
        <v>0</v>
      </c>
      <c r="T340" s="9">
        <f t="shared" si="4"/>
        <v>7</v>
      </c>
      <c r="U340" s="9">
        <f t="shared" si="4"/>
        <v>2</v>
      </c>
      <c r="V340" s="9">
        <f t="shared" si="4"/>
        <v>2</v>
      </c>
      <c r="W340" s="9">
        <f t="shared" si="4"/>
        <v>0</v>
      </c>
      <c r="X340" s="9">
        <f t="shared" si="4"/>
        <v>3</v>
      </c>
      <c r="Y340" s="9">
        <f t="shared" si="4"/>
        <v>10</v>
      </c>
      <c r="Z340" s="9">
        <f t="shared" si="4"/>
        <v>3</v>
      </c>
      <c r="AA340" s="9">
        <f t="shared" si="4"/>
        <v>1</v>
      </c>
      <c r="AB340" s="9">
        <f t="shared" si="4"/>
        <v>11</v>
      </c>
      <c r="AC340" s="9">
        <f t="shared" si="4"/>
        <v>0</v>
      </c>
      <c r="AD340" s="9">
        <f t="shared" si="4"/>
        <v>6</v>
      </c>
      <c r="AE340" s="9">
        <f t="shared" si="4"/>
        <v>6</v>
      </c>
      <c r="AF340" s="9">
        <f t="shared" si="4"/>
        <v>2</v>
      </c>
      <c r="AG340" s="9">
        <f t="shared" si="4"/>
        <v>1</v>
      </c>
      <c r="AH340" s="9">
        <f t="shared" si="4"/>
        <v>7</v>
      </c>
      <c r="AI340" s="9">
        <f t="shared" si="4"/>
        <v>9</v>
      </c>
      <c r="AJ340" s="9">
        <f t="shared" si="4"/>
        <v>1</v>
      </c>
      <c r="AK340" s="9">
        <f t="shared" si="4"/>
        <v>0</v>
      </c>
      <c r="AL340" s="9">
        <f t="shared" si="4"/>
        <v>1</v>
      </c>
      <c r="AM340" s="9">
        <f t="shared" si="4"/>
        <v>2</v>
      </c>
      <c r="AN340" s="9">
        <f t="shared" si="4"/>
        <v>0</v>
      </c>
      <c r="AO340" s="9">
        <f t="shared" si="4"/>
        <v>5</v>
      </c>
    </row>
    <row r="341" spans="5:41" ht="12.75">
      <c r="E341" s="53" t="s">
        <v>189</v>
      </c>
      <c r="H341" s="9">
        <f>COUNTIF(H$3:H$5,3)+COUNTIF(H$30:H$32,3)+COUNTIF(H$154:H$162,3)+COUNTIF(H$220:H$236,3)+COUNTIF(H$275:H$280,3)+COUNTIF(H$293:H$297,3)</f>
        <v>2</v>
      </c>
      <c r="I341" s="9">
        <f aca="true" t="shared" si="5" ref="I341:AO341">COUNTIF(I$3:I$5,3)+COUNTIF(I$30:I$32,3)+COUNTIF(I$154:I$162,3)+COUNTIF(I$220:I$236,3)+COUNTIF(I$275:I$280,3)+COUNTIF(I$293:I$297,3)</f>
        <v>0</v>
      </c>
      <c r="J341" s="9">
        <f t="shared" si="5"/>
        <v>0</v>
      </c>
      <c r="K341" s="9">
        <f t="shared" si="5"/>
        <v>0</v>
      </c>
      <c r="L341" s="9">
        <f t="shared" si="5"/>
        <v>0</v>
      </c>
      <c r="M341" s="9">
        <f t="shared" si="5"/>
        <v>0</v>
      </c>
      <c r="N341" s="9">
        <f t="shared" si="5"/>
        <v>0</v>
      </c>
      <c r="O341" s="9">
        <f t="shared" si="5"/>
        <v>0</v>
      </c>
      <c r="P341" s="9">
        <f t="shared" si="5"/>
        <v>0</v>
      </c>
      <c r="Q341" s="9">
        <f t="shared" si="5"/>
        <v>0</v>
      </c>
      <c r="R341" s="9">
        <f t="shared" si="5"/>
        <v>0</v>
      </c>
      <c r="S341" s="9">
        <f t="shared" si="5"/>
        <v>0</v>
      </c>
      <c r="T341" s="9">
        <f t="shared" si="5"/>
        <v>3</v>
      </c>
      <c r="U341" s="9">
        <f t="shared" si="5"/>
        <v>0</v>
      </c>
      <c r="V341" s="9">
        <f t="shared" si="5"/>
        <v>0</v>
      </c>
      <c r="W341" s="9">
        <f t="shared" si="5"/>
        <v>0</v>
      </c>
      <c r="X341" s="9">
        <f t="shared" si="5"/>
        <v>0</v>
      </c>
      <c r="Y341" s="9">
        <f t="shared" si="5"/>
        <v>1</v>
      </c>
      <c r="Z341" s="9">
        <f t="shared" si="5"/>
        <v>0</v>
      </c>
      <c r="AA341" s="9">
        <f t="shared" si="5"/>
        <v>0</v>
      </c>
      <c r="AB341" s="9">
        <f t="shared" si="5"/>
        <v>1</v>
      </c>
      <c r="AC341" s="9">
        <f t="shared" si="5"/>
        <v>0</v>
      </c>
      <c r="AD341" s="9">
        <f t="shared" si="5"/>
        <v>1</v>
      </c>
      <c r="AE341" s="9">
        <f t="shared" si="5"/>
        <v>2</v>
      </c>
      <c r="AF341" s="9">
        <f t="shared" si="5"/>
        <v>0</v>
      </c>
      <c r="AG341" s="9">
        <f t="shared" si="5"/>
        <v>0</v>
      </c>
      <c r="AH341" s="9">
        <f t="shared" si="5"/>
        <v>1</v>
      </c>
      <c r="AI341" s="9">
        <f t="shared" si="5"/>
        <v>1</v>
      </c>
      <c r="AJ341" s="9">
        <f t="shared" si="5"/>
        <v>0</v>
      </c>
      <c r="AK341" s="9">
        <f t="shared" si="5"/>
        <v>0</v>
      </c>
      <c r="AL341" s="9">
        <f t="shared" si="5"/>
        <v>0</v>
      </c>
      <c r="AM341" s="9">
        <f t="shared" si="5"/>
        <v>0</v>
      </c>
      <c r="AN341" s="9">
        <f t="shared" si="5"/>
        <v>0</v>
      </c>
      <c r="AO341" s="9">
        <f t="shared" si="5"/>
        <v>1</v>
      </c>
    </row>
    <row r="342" spans="5:41" ht="12.75">
      <c r="E342" s="12">
        <v>4</v>
      </c>
      <c r="G342" s="8" t="s">
        <v>6</v>
      </c>
      <c r="H342" s="9">
        <f>COUNTIF(H$3:H$333,4)</f>
        <v>2</v>
      </c>
      <c r="I342" s="9">
        <f>COUNTIF(I$3:I$333,4)</f>
        <v>1</v>
      </c>
      <c r="J342" s="9">
        <f aca="true" t="shared" si="6" ref="J342:AO342">COUNTIF(J$3:J$333,4)</f>
        <v>0</v>
      </c>
      <c r="K342" s="9">
        <f t="shared" si="6"/>
        <v>1</v>
      </c>
      <c r="L342" s="9">
        <f t="shared" si="6"/>
        <v>2</v>
      </c>
      <c r="M342" s="9">
        <f t="shared" si="6"/>
        <v>0</v>
      </c>
      <c r="N342" s="9">
        <f t="shared" si="6"/>
        <v>0</v>
      </c>
      <c r="O342" s="9">
        <f t="shared" si="6"/>
        <v>0</v>
      </c>
      <c r="P342" s="9">
        <f t="shared" si="6"/>
        <v>3</v>
      </c>
      <c r="Q342" s="9">
        <f t="shared" si="6"/>
        <v>1</v>
      </c>
      <c r="R342" s="9">
        <f t="shared" si="6"/>
        <v>3</v>
      </c>
      <c r="S342" s="9">
        <f t="shared" si="6"/>
        <v>0</v>
      </c>
      <c r="T342" s="9">
        <f t="shared" si="6"/>
        <v>8</v>
      </c>
      <c r="U342" s="9">
        <f t="shared" si="6"/>
        <v>3</v>
      </c>
      <c r="V342" s="9">
        <f t="shared" si="6"/>
        <v>3</v>
      </c>
      <c r="W342" s="9">
        <f t="shared" si="6"/>
        <v>1</v>
      </c>
      <c r="X342" s="9">
        <f t="shared" si="6"/>
        <v>0</v>
      </c>
      <c r="Y342" s="9">
        <f t="shared" si="6"/>
        <v>7</v>
      </c>
      <c r="Z342" s="9">
        <f t="shared" si="6"/>
        <v>1</v>
      </c>
      <c r="AA342" s="9">
        <f t="shared" si="6"/>
        <v>2</v>
      </c>
      <c r="AB342" s="9">
        <f t="shared" si="6"/>
        <v>10</v>
      </c>
      <c r="AC342" s="9">
        <f t="shared" si="6"/>
        <v>0</v>
      </c>
      <c r="AD342" s="9">
        <f t="shared" si="6"/>
        <v>5</v>
      </c>
      <c r="AE342" s="9">
        <f t="shared" si="6"/>
        <v>9</v>
      </c>
      <c r="AF342" s="9">
        <f t="shared" si="6"/>
        <v>3</v>
      </c>
      <c r="AG342" s="9">
        <f t="shared" si="6"/>
        <v>2</v>
      </c>
      <c r="AH342" s="9">
        <f t="shared" si="6"/>
        <v>2</v>
      </c>
      <c r="AI342" s="9">
        <f t="shared" si="6"/>
        <v>8</v>
      </c>
      <c r="AJ342" s="9">
        <f t="shared" si="6"/>
        <v>2</v>
      </c>
      <c r="AK342" s="9">
        <f t="shared" si="6"/>
        <v>0</v>
      </c>
      <c r="AL342" s="9">
        <f t="shared" si="6"/>
        <v>3</v>
      </c>
      <c r="AM342" s="9">
        <f t="shared" si="6"/>
        <v>3</v>
      </c>
      <c r="AN342" s="9">
        <f t="shared" si="6"/>
        <v>0</v>
      </c>
      <c r="AO342" s="9">
        <f t="shared" si="6"/>
        <v>2</v>
      </c>
    </row>
    <row r="343" spans="5:41" ht="12.75">
      <c r="E343" s="12">
        <v>5</v>
      </c>
      <c r="G343" s="8" t="s">
        <v>6</v>
      </c>
      <c r="H343" s="9">
        <f>COUNTIF(H$3:H$333,5)</f>
        <v>1</v>
      </c>
      <c r="I343" s="9">
        <f>COUNTIF(I$3:I$333,5)</f>
        <v>0</v>
      </c>
      <c r="J343" s="9">
        <f aca="true" t="shared" si="7" ref="J343:AO343">COUNTIF(J$3:J$333,5)</f>
        <v>0</v>
      </c>
      <c r="K343" s="9">
        <f t="shared" si="7"/>
        <v>0</v>
      </c>
      <c r="L343" s="9">
        <f t="shared" si="7"/>
        <v>1</v>
      </c>
      <c r="M343" s="9">
        <f t="shared" si="7"/>
        <v>0</v>
      </c>
      <c r="N343" s="9">
        <f t="shared" si="7"/>
        <v>1</v>
      </c>
      <c r="O343" s="9">
        <f t="shared" si="7"/>
        <v>0</v>
      </c>
      <c r="P343" s="9">
        <f t="shared" si="7"/>
        <v>1</v>
      </c>
      <c r="Q343" s="9">
        <f t="shared" si="7"/>
        <v>3</v>
      </c>
      <c r="R343" s="9">
        <f t="shared" si="7"/>
        <v>0</v>
      </c>
      <c r="S343" s="9">
        <f t="shared" si="7"/>
        <v>0</v>
      </c>
      <c r="T343" s="9">
        <f t="shared" si="7"/>
        <v>0</v>
      </c>
      <c r="U343" s="9">
        <f t="shared" si="7"/>
        <v>2</v>
      </c>
      <c r="V343" s="9">
        <f t="shared" si="7"/>
        <v>1</v>
      </c>
      <c r="W343" s="9">
        <f t="shared" si="7"/>
        <v>0</v>
      </c>
      <c r="X343" s="9">
        <f t="shared" si="7"/>
        <v>0</v>
      </c>
      <c r="Y343" s="9">
        <f t="shared" si="7"/>
        <v>5</v>
      </c>
      <c r="Z343" s="9">
        <f t="shared" si="7"/>
        <v>2</v>
      </c>
      <c r="AA343" s="9">
        <f t="shared" si="7"/>
        <v>0</v>
      </c>
      <c r="AB343" s="9">
        <f t="shared" si="7"/>
        <v>6</v>
      </c>
      <c r="AC343" s="9">
        <f t="shared" si="7"/>
        <v>0</v>
      </c>
      <c r="AD343" s="9">
        <f t="shared" si="7"/>
        <v>1</v>
      </c>
      <c r="AE343" s="9">
        <f t="shared" si="7"/>
        <v>3</v>
      </c>
      <c r="AF343" s="9">
        <f t="shared" si="7"/>
        <v>2</v>
      </c>
      <c r="AG343" s="9">
        <f t="shared" si="7"/>
        <v>0</v>
      </c>
      <c r="AH343" s="9">
        <f t="shared" si="7"/>
        <v>3</v>
      </c>
      <c r="AI343" s="9">
        <f t="shared" si="7"/>
        <v>6</v>
      </c>
      <c r="AJ343" s="9">
        <f t="shared" si="7"/>
        <v>4</v>
      </c>
      <c r="AK343" s="9">
        <f t="shared" si="7"/>
        <v>0</v>
      </c>
      <c r="AL343" s="9">
        <f t="shared" si="7"/>
        <v>3</v>
      </c>
      <c r="AM343" s="9">
        <f t="shared" si="7"/>
        <v>3</v>
      </c>
      <c r="AN343" s="9">
        <f t="shared" si="7"/>
        <v>1</v>
      </c>
      <c r="AO343" s="9">
        <f t="shared" si="7"/>
        <v>3</v>
      </c>
    </row>
    <row r="344" spans="5:41" ht="12.75">
      <c r="E344" s="12">
        <v>6</v>
      </c>
      <c r="G344" s="8" t="s">
        <v>6</v>
      </c>
      <c r="H344" s="9">
        <f>COUNTIF(H$3:H$333,6)</f>
        <v>0</v>
      </c>
      <c r="I344" s="9">
        <f>COUNTIF(I$3:I$333,6)</f>
        <v>1</v>
      </c>
      <c r="J344" s="9">
        <f aca="true" t="shared" si="8" ref="J344:AO344">COUNTIF(J$3:J$333,6)</f>
        <v>0</v>
      </c>
      <c r="K344" s="9">
        <f t="shared" si="8"/>
        <v>0</v>
      </c>
      <c r="L344" s="9">
        <f t="shared" si="8"/>
        <v>0</v>
      </c>
      <c r="M344" s="9">
        <f t="shared" si="8"/>
        <v>0</v>
      </c>
      <c r="N344" s="9">
        <f t="shared" si="8"/>
        <v>1</v>
      </c>
      <c r="O344" s="9">
        <f t="shared" si="8"/>
        <v>0</v>
      </c>
      <c r="P344" s="9">
        <f t="shared" si="8"/>
        <v>1</v>
      </c>
      <c r="Q344" s="9">
        <f t="shared" si="8"/>
        <v>2</v>
      </c>
      <c r="R344" s="9">
        <f t="shared" si="8"/>
        <v>2</v>
      </c>
      <c r="S344" s="9">
        <f t="shared" si="8"/>
        <v>0</v>
      </c>
      <c r="T344" s="9">
        <f t="shared" si="8"/>
        <v>2</v>
      </c>
      <c r="U344" s="9">
        <f t="shared" si="8"/>
        <v>2</v>
      </c>
      <c r="V344" s="9">
        <f t="shared" si="8"/>
        <v>4</v>
      </c>
      <c r="W344" s="9">
        <f t="shared" si="8"/>
        <v>0</v>
      </c>
      <c r="X344" s="9">
        <f t="shared" si="8"/>
        <v>1</v>
      </c>
      <c r="Y344" s="9">
        <f t="shared" si="8"/>
        <v>1</v>
      </c>
      <c r="Z344" s="9">
        <f t="shared" si="8"/>
        <v>1</v>
      </c>
      <c r="AA344" s="9">
        <f t="shared" si="8"/>
        <v>1</v>
      </c>
      <c r="AB344" s="9">
        <f t="shared" si="8"/>
        <v>2</v>
      </c>
      <c r="AC344" s="9">
        <f t="shared" si="8"/>
        <v>1</v>
      </c>
      <c r="AD344" s="9">
        <f t="shared" si="8"/>
        <v>0</v>
      </c>
      <c r="AE344" s="9">
        <f t="shared" si="8"/>
        <v>6</v>
      </c>
      <c r="AF344" s="9">
        <f t="shared" si="8"/>
        <v>0</v>
      </c>
      <c r="AG344" s="9">
        <f t="shared" si="8"/>
        <v>2</v>
      </c>
      <c r="AH344" s="9">
        <f t="shared" si="8"/>
        <v>2</v>
      </c>
      <c r="AI344" s="9">
        <f t="shared" si="8"/>
        <v>2</v>
      </c>
      <c r="AJ344" s="9">
        <f t="shared" si="8"/>
        <v>7</v>
      </c>
      <c r="AK344" s="9">
        <f t="shared" si="8"/>
        <v>0</v>
      </c>
      <c r="AL344" s="9">
        <f t="shared" si="8"/>
        <v>2</v>
      </c>
      <c r="AM344" s="9">
        <f t="shared" si="8"/>
        <v>1</v>
      </c>
      <c r="AN344" s="9">
        <f t="shared" si="8"/>
        <v>0</v>
      </c>
      <c r="AO344" s="9">
        <f t="shared" si="8"/>
        <v>3</v>
      </c>
    </row>
    <row r="345" spans="5:41" ht="12.75">
      <c r="E345" s="12" t="s">
        <v>188</v>
      </c>
      <c r="H345" s="9">
        <f>COUNTIF(H$3:H$333,"&gt;6")</f>
        <v>0</v>
      </c>
      <c r="I345" s="9">
        <f>COUNTIF(I$3:I$333,"&gt;6")</f>
        <v>0</v>
      </c>
      <c r="J345" s="9">
        <f aca="true" t="shared" si="9" ref="J345:AO345">COUNTIF(J$3:J$333,"&gt;6")</f>
        <v>0</v>
      </c>
      <c r="K345" s="9">
        <f t="shared" si="9"/>
        <v>4</v>
      </c>
      <c r="L345" s="9">
        <f t="shared" si="9"/>
        <v>2</v>
      </c>
      <c r="M345" s="9">
        <f t="shared" si="9"/>
        <v>3</v>
      </c>
      <c r="N345" s="9">
        <f t="shared" si="9"/>
        <v>5</v>
      </c>
      <c r="O345" s="9">
        <f t="shared" si="9"/>
        <v>4</v>
      </c>
      <c r="P345" s="9">
        <f t="shared" si="9"/>
        <v>4</v>
      </c>
      <c r="Q345" s="9">
        <f t="shared" si="9"/>
        <v>2</v>
      </c>
      <c r="R345" s="9">
        <f t="shared" si="9"/>
        <v>6</v>
      </c>
      <c r="S345" s="9">
        <f t="shared" si="9"/>
        <v>1</v>
      </c>
      <c r="T345" s="9">
        <f t="shared" si="9"/>
        <v>11</v>
      </c>
      <c r="U345" s="9">
        <f t="shared" si="9"/>
        <v>9</v>
      </c>
      <c r="V345" s="9">
        <f t="shared" si="9"/>
        <v>6</v>
      </c>
      <c r="W345" s="9">
        <f t="shared" si="9"/>
        <v>7</v>
      </c>
      <c r="X345" s="9">
        <f t="shared" si="9"/>
        <v>5</v>
      </c>
      <c r="Y345" s="9">
        <f t="shared" si="9"/>
        <v>2</v>
      </c>
      <c r="Z345" s="9">
        <f t="shared" si="9"/>
        <v>10</v>
      </c>
      <c r="AA345" s="9">
        <f t="shared" si="9"/>
        <v>3</v>
      </c>
      <c r="AB345" s="9">
        <f t="shared" si="9"/>
        <v>7</v>
      </c>
      <c r="AC345" s="9">
        <f t="shared" si="9"/>
        <v>6</v>
      </c>
      <c r="AD345" s="9">
        <f t="shared" si="9"/>
        <v>16</v>
      </c>
      <c r="AE345" s="9">
        <f t="shared" si="9"/>
        <v>9</v>
      </c>
      <c r="AF345" s="9">
        <f t="shared" si="9"/>
        <v>14</v>
      </c>
      <c r="AG345" s="9">
        <f t="shared" si="9"/>
        <v>9</v>
      </c>
      <c r="AH345" s="9">
        <f t="shared" si="9"/>
        <v>13</v>
      </c>
      <c r="AI345" s="9">
        <f t="shared" si="9"/>
        <v>10</v>
      </c>
      <c r="AJ345" s="9">
        <f t="shared" si="9"/>
        <v>11</v>
      </c>
      <c r="AK345" s="9">
        <f t="shared" si="9"/>
        <v>2</v>
      </c>
      <c r="AL345" s="9">
        <f t="shared" si="9"/>
        <v>6</v>
      </c>
      <c r="AM345" s="9">
        <f t="shared" si="9"/>
        <v>2</v>
      </c>
      <c r="AN345" s="9">
        <f t="shared" si="9"/>
        <v>7</v>
      </c>
      <c r="AO345" s="9">
        <f t="shared" si="9"/>
        <v>2</v>
      </c>
    </row>
    <row r="351" spans="7:8" ht="12.75">
      <c r="G351" s="8" t="s">
        <v>224</v>
      </c>
      <c r="H351" s="9">
        <f>COUNTIF($H$3:$AO$333,1)</f>
        <v>150</v>
      </c>
    </row>
    <row r="352" spans="7:8" ht="12.75">
      <c r="G352" s="8" t="s">
        <v>225</v>
      </c>
      <c r="H352" s="9">
        <f>COUNTIF($H$3:$AO$333,2)</f>
        <v>120</v>
      </c>
    </row>
    <row r="353" spans="7:8" ht="12.75">
      <c r="G353" s="8" t="s">
        <v>226</v>
      </c>
      <c r="H353" s="9">
        <f>COUNTIF($H$3:$AO$333,3)</f>
        <v>99</v>
      </c>
    </row>
    <row r="354" spans="7:8" ht="12.75">
      <c r="G354" s="8" t="s">
        <v>227</v>
      </c>
      <c r="H354" s="9">
        <f>COUNTIF($H$3:$AO$333,4)</f>
        <v>87</v>
      </c>
    </row>
    <row r="355" spans="7:8" ht="12.75">
      <c r="G355" s="8" t="s">
        <v>228</v>
      </c>
      <c r="H355" s="9">
        <f>COUNTIF($H$3:$AO$333,5)</f>
        <v>52</v>
      </c>
    </row>
    <row r="356" spans="7:8" ht="12.75">
      <c r="G356" s="8" t="s">
        <v>229</v>
      </c>
      <c r="H356" s="9">
        <f>COUNTIF($H$3:$AO$333,6)</f>
        <v>47</v>
      </c>
    </row>
    <row r="357" spans="7:8" ht="12.75">
      <c r="G357" s="8" t="s">
        <v>230</v>
      </c>
      <c r="H357" s="9">
        <f>COUNTIF($H$3:$AO$333,"&gt;6")</f>
        <v>198</v>
      </c>
    </row>
    <row r="358" spans="7:8" ht="12.75">
      <c r="G358" s="8" t="s">
        <v>231</v>
      </c>
      <c r="H358" s="9">
        <f>SUM(H351:H356)</f>
        <v>555</v>
      </c>
    </row>
  </sheetData>
  <mergeCells count="203">
    <mergeCell ref="A327:A333"/>
    <mergeCell ref="B327:B333"/>
    <mergeCell ref="C327:C333"/>
    <mergeCell ref="A312:A317"/>
    <mergeCell ref="B312:B317"/>
    <mergeCell ref="C312:C317"/>
    <mergeCell ref="A318:A326"/>
    <mergeCell ref="B318:B326"/>
    <mergeCell ref="C318:C326"/>
    <mergeCell ref="A305:A307"/>
    <mergeCell ref="B305:B307"/>
    <mergeCell ref="C305:C307"/>
    <mergeCell ref="A308:A310"/>
    <mergeCell ref="B308:B310"/>
    <mergeCell ref="C308:C310"/>
    <mergeCell ref="A298:A300"/>
    <mergeCell ref="B298:B300"/>
    <mergeCell ref="C298:C300"/>
    <mergeCell ref="A301:A304"/>
    <mergeCell ref="B301:B304"/>
    <mergeCell ref="C301:C304"/>
    <mergeCell ref="A173:A190"/>
    <mergeCell ref="B173:B190"/>
    <mergeCell ref="A191:A219"/>
    <mergeCell ref="B191:B219"/>
    <mergeCell ref="D62:D64"/>
    <mergeCell ref="A62:A80"/>
    <mergeCell ref="B62:B80"/>
    <mergeCell ref="C62:C80"/>
    <mergeCell ref="D77:D79"/>
    <mergeCell ref="C272:C274"/>
    <mergeCell ref="B272:B274"/>
    <mergeCell ref="A272:A274"/>
    <mergeCell ref="C275:C278"/>
    <mergeCell ref="B275:B278"/>
    <mergeCell ref="A275:A278"/>
    <mergeCell ref="C261:C263"/>
    <mergeCell ref="B261:B263"/>
    <mergeCell ref="A261:A263"/>
    <mergeCell ref="C264:C271"/>
    <mergeCell ref="B264:B271"/>
    <mergeCell ref="A264:A271"/>
    <mergeCell ref="D255:D257"/>
    <mergeCell ref="C237:C260"/>
    <mergeCell ref="B237:B260"/>
    <mergeCell ref="A237:A260"/>
    <mergeCell ref="D243:D245"/>
    <mergeCell ref="D246:D248"/>
    <mergeCell ref="D249:D251"/>
    <mergeCell ref="D252:D254"/>
    <mergeCell ref="D237:D239"/>
    <mergeCell ref="D240:D242"/>
    <mergeCell ref="A235:A236"/>
    <mergeCell ref="C204:C219"/>
    <mergeCell ref="C220:C224"/>
    <mergeCell ref="B220:B224"/>
    <mergeCell ref="A220:A224"/>
    <mergeCell ref="A225:A234"/>
    <mergeCell ref="C225:C234"/>
    <mergeCell ref="B225:B234"/>
    <mergeCell ref="C235:C236"/>
    <mergeCell ref="B235:B236"/>
    <mergeCell ref="D126:D127"/>
    <mergeCell ref="D154:D157"/>
    <mergeCell ref="D141:D146"/>
    <mergeCell ref="C141:C153"/>
    <mergeCell ref="B60:B61"/>
    <mergeCell ref="D89:D90"/>
    <mergeCell ref="C183:C187"/>
    <mergeCell ref="C191:C195"/>
    <mergeCell ref="D191:D203"/>
    <mergeCell ref="C196:C203"/>
    <mergeCell ref="C188:C190"/>
    <mergeCell ref="D188:D190"/>
    <mergeCell ref="D91:D92"/>
    <mergeCell ref="D173:D182"/>
    <mergeCell ref="A60:A61"/>
    <mergeCell ref="D52:D53"/>
    <mergeCell ref="A43:A55"/>
    <mergeCell ref="B43:B55"/>
    <mergeCell ref="C43:C55"/>
    <mergeCell ref="D54:D55"/>
    <mergeCell ref="D46:D47"/>
    <mergeCell ref="D48:D49"/>
    <mergeCell ref="A56:A59"/>
    <mergeCell ref="B56:B59"/>
    <mergeCell ref="C56:C59"/>
    <mergeCell ref="D56:D59"/>
    <mergeCell ref="A33:A39"/>
    <mergeCell ref="B33:B39"/>
    <mergeCell ref="C33:C39"/>
    <mergeCell ref="A40:A42"/>
    <mergeCell ref="B40:B42"/>
    <mergeCell ref="C40:C42"/>
    <mergeCell ref="D44:D45"/>
    <mergeCell ref="A27:A29"/>
    <mergeCell ref="C27:C29"/>
    <mergeCell ref="B27:B29"/>
    <mergeCell ref="A30:A32"/>
    <mergeCell ref="B30:B32"/>
    <mergeCell ref="C30:C32"/>
    <mergeCell ref="A20:A23"/>
    <mergeCell ref="B20:B23"/>
    <mergeCell ref="C20:C23"/>
    <mergeCell ref="C24:C26"/>
    <mergeCell ref="B24:B26"/>
    <mergeCell ref="A24:A26"/>
    <mergeCell ref="A16:A19"/>
    <mergeCell ref="B16:B19"/>
    <mergeCell ref="C16:C19"/>
    <mergeCell ref="A8:A15"/>
    <mergeCell ref="B8:B15"/>
    <mergeCell ref="A3:A5"/>
    <mergeCell ref="B3:B5"/>
    <mergeCell ref="A6:A7"/>
    <mergeCell ref="B6:B7"/>
    <mergeCell ref="C95:C100"/>
    <mergeCell ref="C60:C61"/>
    <mergeCell ref="D65:D67"/>
    <mergeCell ref="D68:D70"/>
    <mergeCell ref="D71:D73"/>
    <mergeCell ref="D74:D76"/>
    <mergeCell ref="C81:C82"/>
    <mergeCell ref="D83:D84"/>
    <mergeCell ref="D85:D86"/>
    <mergeCell ref="D87:D88"/>
    <mergeCell ref="C3:C5"/>
    <mergeCell ref="C8:C15"/>
    <mergeCell ref="D50:D51"/>
    <mergeCell ref="C6:C7"/>
    <mergeCell ref="A95:A100"/>
    <mergeCell ref="D1:D2"/>
    <mergeCell ref="E1:E2"/>
    <mergeCell ref="A1:C2"/>
    <mergeCell ref="A83:A93"/>
    <mergeCell ref="B83:B93"/>
    <mergeCell ref="C83:C93"/>
    <mergeCell ref="D95:D96"/>
    <mergeCell ref="A81:A82"/>
    <mergeCell ref="B81:B82"/>
    <mergeCell ref="A123:A125"/>
    <mergeCell ref="A101:A103"/>
    <mergeCell ref="B101:B103"/>
    <mergeCell ref="C101:C103"/>
    <mergeCell ref="A104:A122"/>
    <mergeCell ref="B104:B122"/>
    <mergeCell ref="C104:C122"/>
    <mergeCell ref="B95:B100"/>
    <mergeCell ref="D128:D129"/>
    <mergeCell ref="D130:D131"/>
    <mergeCell ref="D134:D135"/>
    <mergeCell ref="C123:C125"/>
    <mergeCell ref="B123:B125"/>
    <mergeCell ref="D107:D109"/>
    <mergeCell ref="D110:D112"/>
    <mergeCell ref="D113:D115"/>
    <mergeCell ref="D116:D118"/>
    <mergeCell ref="C163:C165"/>
    <mergeCell ref="B126:B137"/>
    <mergeCell ref="A126:A137"/>
    <mergeCell ref="C138:C140"/>
    <mergeCell ref="B138:B140"/>
    <mergeCell ref="A138:A140"/>
    <mergeCell ref="A141:A153"/>
    <mergeCell ref="B141:B153"/>
    <mergeCell ref="C126:C137"/>
    <mergeCell ref="A166:A172"/>
    <mergeCell ref="D183:D187"/>
    <mergeCell ref="C178:C182"/>
    <mergeCell ref="D147:D153"/>
    <mergeCell ref="A154:A162"/>
    <mergeCell ref="B154:B162"/>
    <mergeCell ref="C154:C162"/>
    <mergeCell ref="D158:D162"/>
    <mergeCell ref="A163:A165"/>
    <mergeCell ref="B163:B165"/>
    <mergeCell ref="D225:D228"/>
    <mergeCell ref="D229:D234"/>
    <mergeCell ref="B166:B172"/>
    <mergeCell ref="C173:C177"/>
    <mergeCell ref="C166:C172"/>
    <mergeCell ref="G1:G2"/>
    <mergeCell ref="D214:D218"/>
    <mergeCell ref="D204:D208"/>
    <mergeCell ref="D209:D213"/>
    <mergeCell ref="D104:D106"/>
    <mergeCell ref="D119:D121"/>
    <mergeCell ref="D97:D98"/>
    <mergeCell ref="D99:D100"/>
    <mergeCell ref="D136:D137"/>
    <mergeCell ref="D132:D133"/>
    <mergeCell ref="A279:A281"/>
    <mergeCell ref="B279:B281"/>
    <mergeCell ref="C279:C281"/>
    <mergeCell ref="A282:A284"/>
    <mergeCell ref="B282:B284"/>
    <mergeCell ref="C282:C284"/>
    <mergeCell ref="C285:C292"/>
    <mergeCell ref="B285:B292"/>
    <mergeCell ref="A285:A292"/>
    <mergeCell ref="A293:A297"/>
    <mergeCell ref="B293:B297"/>
    <mergeCell ref="C293:C297"/>
  </mergeCells>
  <printOptions gridLines="1"/>
  <pageMargins left="0.5905511811023623" right="0.5905511811023623" top="0.7874015748031497" bottom="0.5905511811023623" header="0.3937007874015748" footer="0.3937007874015748"/>
  <pageSetup horizontalDpi="600" verticalDpi="600" orientation="landscape" pageOrder="overThenDown" paperSize="8" scale="73" r:id="rId2"/>
  <headerFooter alignWithMargins="0">
    <oddHeader>&amp;LJelölések:
h - helyezetlen   f - feladta
b - bukott          k - kizárták&amp;C&amp;"Arial,Félkövér"&amp;14SZSZKE 2002. évi verseny eredményei</oddHeader>
    <oddFooter>&amp;L&amp;F - &amp;A&amp;C&amp;P/&amp;N. oldal&amp;RKészült: 2002.09.18.</oddFooter>
  </headerFooter>
  <rowBreaks count="4" manualBreakCount="4">
    <brk id="61" max="255" man="1"/>
    <brk id="140" max="255" man="1"/>
    <brk id="190" max="255" man="1"/>
    <brk id="236" max="255" man="1"/>
  </rowBreaks>
  <colBreaks count="2" manualBreakCount="2">
    <brk id="18" max="65535" man="1"/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0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" sqref="F2"/>
    </sheetView>
  </sheetViews>
  <sheetFormatPr defaultColWidth="9.140625" defaultRowHeight="12.75"/>
  <cols>
    <col min="1" max="1" width="17.57421875" style="11" customWidth="1"/>
    <col min="2" max="2" width="9.140625" style="8" customWidth="1"/>
    <col min="3" max="3" width="9.7109375" style="8" bestFit="1" customWidth="1"/>
    <col min="4" max="5" width="9.140625" style="23" customWidth="1"/>
    <col min="6" max="12" width="9.140625" style="8" customWidth="1"/>
    <col min="13" max="13" width="15.7109375" style="8" customWidth="1"/>
    <col min="14" max="16384" width="9.140625" style="11" customWidth="1"/>
  </cols>
  <sheetData>
    <row r="1" spans="2:13" s="5" customFormat="1" ht="199.5" customHeight="1">
      <c r="B1" s="44" t="s">
        <v>108</v>
      </c>
      <c r="C1" s="56" t="s">
        <v>192</v>
      </c>
      <c r="D1" s="59" t="s">
        <v>195</v>
      </c>
      <c r="E1" s="55" t="s">
        <v>193</v>
      </c>
      <c r="F1" s="58" t="s">
        <v>195</v>
      </c>
      <c r="G1" s="54" t="s">
        <v>194</v>
      </c>
      <c r="H1" s="57" t="s">
        <v>195</v>
      </c>
      <c r="I1" s="5" t="s">
        <v>196</v>
      </c>
      <c r="J1" s="5" t="s">
        <v>197</v>
      </c>
      <c r="K1" s="5" t="s">
        <v>198</v>
      </c>
      <c r="L1" s="50" t="s">
        <v>190</v>
      </c>
      <c r="M1" s="49" t="s">
        <v>200</v>
      </c>
    </row>
    <row r="2" spans="1:13" ht="94.5" customHeight="1">
      <c r="A2" s="52" t="s">
        <v>1</v>
      </c>
      <c r="B2" s="8" t="s">
        <v>82</v>
      </c>
      <c r="C2" s="61">
        <f>SZSZKEa3!Y336</f>
        <v>25</v>
      </c>
      <c r="D2" s="61">
        <f>SZSZKEa3!Y337</f>
        <v>6</v>
      </c>
      <c r="E2" s="61">
        <f>SZSZKEa3!Y338</f>
        <v>20</v>
      </c>
      <c r="F2" s="61">
        <f>SZSZKEa3!Y339</f>
        <v>5</v>
      </c>
      <c r="G2" s="61">
        <f>SZSZKEa3!Y340</f>
        <v>10</v>
      </c>
      <c r="H2" s="61">
        <f>SZSZKEa3!Y341</f>
        <v>1</v>
      </c>
      <c r="I2" s="17">
        <f>SZSZKEa3!Y342</f>
        <v>7</v>
      </c>
      <c r="J2" s="17">
        <f>SZSZKEa3!Y343</f>
        <v>5</v>
      </c>
      <c r="K2" s="17">
        <f>SZSZKEa3!Y344</f>
        <v>1</v>
      </c>
      <c r="L2" s="17">
        <f>SZSZKEa3!Y345</f>
        <v>2</v>
      </c>
      <c r="M2" s="24">
        <f aca="true" t="shared" si="0" ref="M2:M35">(C2-D2)*7+D2*3*7+(E2-F2)*5+F2*3*5+(G2-H2)*4+H2*3*4+I2*3+J2*2+K2*1</f>
        <v>489</v>
      </c>
    </row>
    <row r="3" spans="1:13" ht="94.5" customHeight="1">
      <c r="A3" s="52" t="s">
        <v>2</v>
      </c>
      <c r="B3" s="8" t="s">
        <v>82</v>
      </c>
      <c r="C3" s="61">
        <f>SZSZKEa3!AB336</f>
        <v>13</v>
      </c>
      <c r="D3" s="61">
        <f>SZSZKEa3!AB337</f>
        <v>3</v>
      </c>
      <c r="E3" s="61">
        <f>SZSZKEa3!AB338</f>
        <v>21</v>
      </c>
      <c r="F3" s="61">
        <f>SZSZKEa3!AB339</f>
        <v>5</v>
      </c>
      <c r="G3" s="61">
        <f>SZSZKEa3!AB340</f>
        <v>11</v>
      </c>
      <c r="H3" s="61">
        <f>SZSZKEa3!AB341</f>
        <v>1</v>
      </c>
      <c r="I3" s="17">
        <f>SZSZKEa3!AB342</f>
        <v>10</v>
      </c>
      <c r="J3" s="17">
        <f>SZSZKEa3!AB343</f>
        <v>6</v>
      </c>
      <c r="K3" s="17">
        <f>SZSZKEa3!AB344</f>
        <v>2</v>
      </c>
      <c r="L3" s="17">
        <f>SZSZKEa3!AB345</f>
        <v>7</v>
      </c>
      <c r="M3" s="24">
        <f t="shared" si="0"/>
        <v>384</v>
      </c>
    </row>
    <row r="4" spans="1:13" ht="94.5" customHeight="1">
      <c r="A4" s="52" t="s">
        <v>0</v>
      </c>
      <c r="B4" s="8" t="s">
        <v>81</v>
      </c>
      <c r="C4" s="61">
        <f>SZSZKEa3!T336</f>
        <v>23</v>
      </c>
      <c r="D4" s="61">
        <f>SZSZKEa3!T337</f>
        <v>3</v>
      </c>
      <c r="E4" s="61">
        <f>SZSZKEa3!T338</f>
        <v>11</v>
      </c>
      <c r="F4" s="61">
        <f>SZSZKEa3!T339</f>
        <v>2</v>
      </c>
      <c r="G4" s="61">
        <f>SZSZKEa3!T340</f>
        <v>7</v>
      </c>
      <c r="H4" s="61">
        <f>SZSZKEa3!T341</f>
        <v>3</v>
      </c>
      <c r="I4" s="17">
        <f>SZSZKEa3!T342</f>
        <v>8</v>
      </c>
      <c r="J4" s="17">
        <f>SZSZKEa3!T343</f>
        <v>0</v>
      </c>
      <c r="K4" s="17">
        <f>SZSZKEa3!T344</f>
        <v>2</v>
      </c>
      <c r="L4" s="17">
        <f>SZSZKEa3!T345</f>
        <v>11</v>
      </c>
      <c r="M4" s="24">
        <f t="shared" si="0"/>
        <v>356</v>
      </c>
    </row>
    <row r="5" spans="1:13" ht="94.5" customHeight="1">
      <c r="A5" s="52" t="s">
        <v>37</v>
      </c>
      <c r="B5" s="8" t="s">
        <v>87</v>
      </c>
      <c r="C5" s="61">
        <f>SZSZKEa3!AM336</f>
        <v>16</v>
      </c>
      <c r="D5" s="61">
        <f>SZSZKEa3!AM337</f>
        <v>3</v>
      </c>
      <c r="E5" s="61">
        <f>SZSZKEa3!AM338</f>
        <v>11</v>
      </c>
      <c r="F5" s="61">
        <f>SZSZKEa3!AM339</f>
        <v>2</v>
      </c>
      <c r="G5" s="61">
        <f>SZSZKEa3!AM340</f>
        <v>2</v>
      </c>
      <c r="H5" s="61">
        <f>SZSZKEa3!AM341</f>
        <v>0</v>
      </c>
      <c r="I5" s="17">
        <f>SZSZKEa3!AM342</f>
        <v>3</v>
      </c>
      <c r="J5" s="17">
        <f>SZSZKEa3!AM343</f>
        <v>3</v>
      </c>
      <c r="K5" s="17">
        <f>SZSZKEa3!AM344</f>
        <v>1</v>
      </c>
      <c r="L5" s="8">
        <f>SZSZKEa3!AM345</f>
        <v>2</v>
      </c>
      <c r="M5" s="24">
        <f t="shared" si="0"/>
        <v>253</v>
      </c>
    </row>
    <row r="6" spans="1:13" ht="94.5" customHeight="1">
      <c r="A6" s="11" t="s">
        <v>25</v>
      </c>
      <c r="B6" s="8" t="s">
        <v>85</v>
      </c>
      <c r="C6" s="61">
        <f>SZSZKEa3!H$336</f>
        <v>24</v>
      </c>
      <c r="D6" s="61">
        <f>SZSZKEa3!H$337</f>
        <v>1</v>
      </c>
      <c r="E6" s="61">
        <f>SZSZKEa3!H$338</f>
        <v>7</v>
      </c>
      <c r="F6" s="61">
        <f>SZSZKEa3!H$339</f>
        <v>0</v>
      </c>
      <c r="G6" s="61">
        <f>SZSZKEa3!H$340</f>
        <v>3</v>
      </c>
      <c r="H6" s="61">
        <f>SZSZKEa3!H$341</f>
        <v>2</v>
      </c>
      <c r="I6" s="17">
        <f>SZSZKEa3!H$342</f>
        <v>2</v>
      </c>
      <c r="J6" s="17">
        <f>SZSZKEa3!H$343</f>
        <v>1</v>
      </c>
      <c r="K6" s="17">
        <f>SZSZKEa3!H$344</f>
        <v>0</v>
      </c>
      <c r="L6" s="17">
        <f>SZSZKEa3!H$345</f>
        <v>0</v>
      </c>
      <c r="M6" s="24">
        <f t="shared" si="0"/>
        <v>253</v>
      </c>
    </row>
    <row r="7" spans="1:13" ht="94.5" customHeight="1">
      <c r="A7" s="52" t="s">
        <v>39</v>
      </c>
      <c r="B7" s="8" t="s">
        <v>87</v>
      </c>
      <c r="C7" s="61">
        <f>SZSZKEa3!AI336</f>
        <v>2</v>
      </c>
      <c r="D7" s="61">
        <f>SZSZKEa3!AI337</f>
        <v>1</v>
      </c>
      <c r="E7" s="61">
        <f>SZSZKEa3!AI338</f>
        <v>4</v>
      </c>
      <c r="F7" s="61">
        <f>SZSZKEa3!AI339</f>
        <v>0</v>
      </c>
      <c r="G7" s="61">
        <f>SZSZKEa3!AI340</f>
        <v>9</v>
      </c>
      <c r="H7" s="61">
        <f>SZSZKEa3!AI341</f>
        <v>1</v>
      </c>
      <c r="I7" s="17">
        <f>SZSZKEa3!AI342</f>
        <v>8</v>
      </c>
      <c r="J7" s="17">
        <f>SZSZKEa3!AI343</f>
        <v>6</v>
      </c>
      <c r="K7" s="17">
        <f>SZSZKEa3!AI344</f>
        <v>2</v>
      </c>
      <c r="L7" s="8">
        <f>SZSZKEa3!AI345</f>
        <v>10</v>
      </c>
      <c r="M7" s="24">
        <f t="shared" si="0"/>
        <v>130</v>
      </c>
    </row>
    <row r="8" spans="1:13" ht="94.5" customHeight="1">
      <c r="A8" s="52" t="s">
        <v>40</v>
      </c>
      <c r="B8" s="8" t="s">
        <v>87</v>
      </c>
      <c r="C8" s="61">
        <f>SZSZKEa3!AJ336</f>
        <v>2</v>
      </c>
      <c r="D8" s="61">
        <f>SZSZKEa3!AJ337</f>
        <v>1</v>
      </c>
      <c r="E8" s="61">
        <f>SZSZKEa3!AJ338</f>
        <v>0</v>
      </c>
      <c r="F8" s="61">
        <f>SZSZKEa3!AJ339</f>
        <v>0</v>
      </c>
      <c r="G8" s="61">
        <f>SZSZKEa3!AJ340</f>
        <v>1</v>
      </c>
      <c r="H8" s="61">
        <f>SZSZKEa3!AJ341</f>
        <v>0</v>
      </c>
      <c r="I8" s="17">
        <f>SZSZKEa3!AJ342</f>
        <v>2</v>
      </c>
      <c r="J8" s="17">
        <f>SZSZKEa3!AJ343</f>
        <v>4</v>
      </c>
      <c r="K8" s="17">
        <f>SZSZKEa3!AJ344</f>
        <v>7</v>
      </c>
      <c r="L8" s="8">
        <f>SZSZKEa3!AJ345</f>
        <v>11</v>
      </c>
      <c r="M8" s="24">
        <f t="shared" si="0"/>
        <v>53</v>
      </c>
    </row>
    <row r="9" spans="1:13" ht="94.5" customHeight="1">
      <c r="A9" s="52" t="s">
        <v>29</v>
      </c>
      <c r="B9" s="8" t="s">
        <v>83</v>
      </c>
      <c r="C9" s="61">
        <f>SZSZKEa3!AE336</f>
        <v>13</v>
      </c>
      <c r="D9" s="61">
        <f>SZSZKEa3!AE337</f>
        <v>0</v>
      </c>
      <c r="E9" s="61">
        <f>SZSZKEa3!AE338</f>
        <v>9</v>
      </c>
      <c r="F9" s="61">
        <f>SZSZKEa3!AE339</f>
        <v>1</v>
      </c>
      <c r="G9" s="61">
        <f>SZSZKEa3!AE340</f>
        <v>6</v>
      </c>
      <c r="H9" s="61">
        <f>SZSZKEa3!AE341</f>
        <v>2</v>
      </c>
      <c r="I9" s="17">
        <f>SZSZKEa3!AE342</f>
        <v>9</v>
      </c>
      <c r="J9" s="17">
        <f>SZSZKEa3!AE343</f>
        <v>3</v>
      </c>
      <c r="K9" s="17">
        <f>SZSZKEa3!AE344</f>
        <v>6</v>
      </c>
      <c r="L9" s="17">
        <f>SZSZKEa3!AE345</f>
        <v>9</v>
      </c>
      <c r="M9" s="24">
        <f t="shared" si="0"/>
        <v>225</v>
      </c>
    </row>
    <row r="10" spans="1:13" ht="94.5" customHeight="1">
      <c r="A10" s="52" t="s">
        <v>31</v>
      </c>
      <c r="B10" s="8" t="s">
        <v>83</v>
      </c>
      <c r="C10" s="61">
        <f>SZSZKEa3!AD336</f>
        <v>3</v>
      </c>
      <c r="D10" s="61">
        <f>SZSZKEa3!AD337</f>
        <v>0</v>
      </c>
      <c r="E10" s="61">
        <f>SZSZKEa3!AD338</f>
        <v>5</v>
      </c>
      <c r="F10" s="61">
        <f>SZSZKEa3!AD339</f>
        <v>0</v>
      </c>
      <c r="G10" s="61">
        <f>SZSZKEa3!AD340</f>
        <v>6</v>
      </c>
      <c r="H10" s="61">
        <f>SZSZKEa3!AD341</f>
        <v>1</v>
      </c>
      <c r="I10" s="17">
        <f>SZSZKEa3!AD342</f>
        <v>5</v>
      </c>
      <c r="J10" s="17">
        <f>SZSZKEa3!AD343</f>
        <v>1</v>
      </c>
      <c r="K10" s="17">
        <f>SZSZKEa3!AD344</f>
        <v>0</v>
      </c>
      <c r="L10" s="8">
        <f>SZSZKEa3!AD345</f>
        <v>16</v>
      </c>
      <c r="M10" s="24">
        <f t="shared" si="0"/>
        <v>95</v>
      </c>
    </row>
    <row r="11" spans="1:13" ht="94.5" customHeight="1">
      <c r="A11" s="11" t="s">
        <v>148</v>
      </c>
      <c r="B11" s="8" t="s">
        <v>86</v>
      </c>
      <c r="C11" s="61">
        <f>SZSZKEa3!K336</f>
        <v>9</v>
      </c>
      <c r="D11" s="61">
        <f>SZSZKEa3!K337</f>
        <v>0</v>
      </c>
      <c r="E11" s="61">
        <f>SZSZKEa3!K338</f>
        <v>2</v>
      </c>
      <c r="F11" s="61">
        <f>SZSZKEa3!K339</f>
        <v>0</v>
      </c>
      <c r="G11" s="61">
        <f>SZSZKEa3!K340</f>
        <v>3</v>
      </c>
      <c r="H11" s="61">
        <f>SZSZKEa3!K341</f>
        <v>0</v>
      </c>
      <c r="I11" s="17">
        <f>SZSZKEa3!K342</f>
        <v>1</v>
      </c>
      <c r="J11" s="17">
        <f>SZSZKEa3!K343</f>
        <v>0</v>
      </c>
      <c r="K11" s="17">
        <f>SZSZKEa3!K344</f>
        <v>0</v>
      </c>
      <c r="L11" s="17">
        <f>SZSZKEa3!K345</f>
        <v>4</v>
      </c>
      <c r="M11" s="24">
        <f t="shared" si="0"/>
        <v>88</v>
      </c>
    </row>
    <row r="12" spans="1:13" ht="94.5" customHeight="1">
      <c r="A12" s="34" t="s">
        <v>38</v>
      </c>
      <c r="B12" s="8" t="s">
        <v>87</v>
      </c>
      <c r="C12" s="61">
        <f>SZSZKEa3!AO336</f>
        <v>3</v>
      </c>
      <c r="D12" s="61">
        <f>SZSZKEa3!AO337</f>
        <v>0</v>
      </c>
      <c r="E12" s="61">
        <f>SZSZKEa3!AO338</f>
        <v>3</v>
      </c>
      <c r="F12" s="61">
        <f>SZSZKEa3!AO339</f>
        <v>0</v>
      </c>
      <c r="G12" s="61">
        <f>SZSZKEa3!AO340</f>
        <v>5</v>
      </c>
      <c r="H12" s="61">
        <f>SZSZKEa3!AO341</f>
        <v>1</v>
      </c>
      <c r="I12" s="17">
        <f>SZSZKEa3!AO342</f>
        <v>2</v>
      </c>
      <c r="J12" s="17">
        <f>SZSZKEa3!AO343</f>
        <v>3</v>
      </c>
      <c r="K12" s="17">
        <f>SZSZKEa3!AO344</f>
        <v>3</v>
      </c>
      <c r="L12" s="8">
        <f>SZSZKEa3!AO345</f>
        <v>2</v>
      </c>
      <c r="M12" s="24">
        <f t="shared" si="0"/>
        <v>79</v>
      </c>
    </row>
    <row r="13" spans="1:13" ht="94.5" customHeight="1">
      <c r="A13" s="52" t="s">
        <v>21</v>
      </c>
      <c r="B13" s="8" t="s">
        <v>207</v>
      </c>
      <c r="C13" s="61">
        <f>SZSZKEa3!R336</f>
        <v>6</v>
      </c>
      <c r="D13" s="61">
        <f>SZSZKEa3!R337</f>
        <v>0</v>
      </c>
      <c r="E13" s="61">
        <f>SZSZKEa3!R338</f>
        <v>1</v>
      </c>
      <c r="F13" s="61">
        <f>SZSZKEa3!R339</f>
        <v>0</v>
      </c>
      <c r="G13" s="61">
        <f>SZSZKEa3!R340</f>
        <v>4</v>
      </c>
      <c r="H13" s="61">
        <f>SZSZKEa3!R341</f>
        <v>0</v>
      </c>
      <c r="I13" s="17">
        <f>SZSZKEa3!R342</f>
        <v>3</v>
      </c>
      <c r="J13" s="17">
        <f>SZSZKEa3!R343</f>
        <v>0</v>
      </c>
      <c r="K13" s="17">
        <f>SZSZKEa3!R344</f>
        <v>2</v>
      </c>
      <c r="L13" s="17">
        <f>SZSZKEa3!R345</f>
        <v>6</v>
      </c>
      <c r="M13" s="24">
        <f t="shared" si="0"/>
        <v>74</v>
      </c>
    </row>
    <row r="14" spans="1:13" ht="94.5" customHeight="1">
      <c r="A14" s="52" t="s">
        <v>30</v>
      </c>
      <c r="B14" s="8" t="s">
        <v>83</v>
      </c>
      <c r="C14" s="61">
        <f>SZSZKEa3!AH336</f>
        <v>1</v>
      </c>
      <c r="D14" s="61">
        <f>SZSZKEa3!AH337</f>
        <v>0</v>
      </c>
      <c r="E14" s="61">
        <f>SZSZKEa3!AH338</f>
        <v>2</v>
      </c>
      <c r="F14" s="61">
        <f>SZSZKEa3!AH339</f>
        <v>0</v>
      </c>
      <c r="G14" s="61">
        <f>SZSZKEa3!AH340</f>
        <v>7</v>
      </c>
      <c r="H14" s="61">
        <f>SZSZKEa3!AH341</f>
        <v>1</v>
      </c>
      <c r="I14" s="17">
        <f>SZSZKEa3!AH342</f>
        <v>2</v>
      </c>
      <c r="J14" s="17">
        <f>SZSZKEa3!AH343</f>
        <v>3</v>
      </c>
      <c r="K14" s="17">
        <f>SZSZKEa3!AH344</f>
        <v>2</v>
      </c>
      <c r="L14" s="8">
        <f>SZSZKEa3!AH345</f>
        <v>13</v>
      </c>
      <c r="M14" s="24">
        <f t="shared" si="0"/>
        <v>67</v>
      </c>
    </row>
    <row r="15" spans="1:13" ht="94.5" customHeight="1">
      <c r="A15" s="11" t="s">
        <v>191</v>
      </c>
      <c r="B15" s="8" t="s">
        <v>85</v>
      </c>
      <c r="C15" s="61">
        <f>SZSZKEa3!I336</f>
        <v>2</v>
      </c>
      <c r="D15" s="61">
        <f>SZSZKEa3!I337</f>
        <v>0</v>
      </c>
      <c r="E15" s="61">
        <f>SZSZKEa3!I338</f>
        <v>6</v>
      </c>
      <c r="F15" s="61">
        <f>SZSZKEa3!I339</f>
        <v>0</v>
      </c>
      <c r="G15" s="61">
        <f>SZSZKEa3!I340</f>
        <v>2</v>
      </c>
      <c r="H15" s="61">
        <f>SZSZKEa3!I341</f>
        <v>0</v>
      </c>
      <c r="I15" s="17">
        <f>SZSZKEa3!I342</f>
        <v>1</v>
      </c>
      <c r="J15" s="17">
        <f>SZSZKEa3!I343</f>
        <v>0</v>
      </c>
      <c r="K15" s="17">
        <f>SZSZKEa3!I344</f>
        <v>1</v>
      </c>
      <c r="L15" s="17">
        <f>SZSZKEa3!I345</f>
        <v>0</v>
      </c>
      <c r="M15" s="24">
        <f t="shared" si="0"/>
        <v>56</v>
      </c>
    </row>
    <row r="16" spans="1:13" ht="94.5" customHeight="1">
      <c r="A16" s="52" t="s">
        <v>88</v>
      </c>
      <c r="B16" s="8" t="s">
        <v>207</v>
      </c>
      <c r="C16" s="61">
        <f>SZSZKEa3!N336</f>
        <v>3</v>
      </c>
      <c r="D16" s="61">
        <f>SZSZKEa3!N337</f>
        <v>0</v>
      </c>
      <c r="E16" s="61">
        <f>SZSZKEa3!N338</f>
        <v>1</v>
      </c>
      <c r="F16" s="61">
        <f>SZSZKEa3!N339</f>
        <v>0</v>
      </c>
      <c r="G16" s="61">
        <f>SZSZKEa3!N340</f>
        <v>3</v>
      </c>
      <c r="H16" s="61">
        <f>SZSZKEa3!N341</f>
        <v>0</v>
      </c>
      <c r="I16" s="17">
        <f>SZSZKEa3!N342</f>
        <v>0</v>
      </c>
      <c r="J16" s="17">
        <f>SZSZKEa3!N343</f>
        <v>1</v>
      </c>
      <c r="K16" s="17">
        <f>SZSZKEa3!N344</f>
        <v>1</v>
      </c>
      <c r="L16" s="17">
        <f>SZSZKEa3!N345</f>
        <v>5</v>
      </c>
      <c r="M16" s="24">
        <f t="shared" si="0"/>
        <v>41</v>
      </c>
    </row>
    <row r="17" spans="1:13" ht="94.5" customHeight="1">
      <c r="A17" s="52" t="s">
        <v>60</v>
      </c>
      <c r="B17" s="8" t="s">
        <v>81</v>
      </c>
      <c r="C17" s="61">
        <f>SZSZKEa3!U336</f>
        <v>1</v>
      </c>
      <c r="D17" s="61">
        <f>SZSZKEa3!U337</f>
        <v>0</v>
      </c>
      <c r="E17" s="61">
        <f>SZSZKEa3!U338</f>
        <v>1</v>
      </c>
      <c r="F17" s="61">
        <f>SZSZKEa3!U339</f>
        <v>0</v>
      </c>
      <c r="G17" s="61">
        <f>SZSZKEa3!U340</f>
        <v>2</v>
      </c>
      <c r="H17" s="61">
        <f>SZSZKEa3!U341</f>
        <v>0</v>
      </c>
      <c r="I17" s="17">
        <f>SZSZKEa3!U342</f>
        <v>3</v>
      </c>
      <c r="J17" s="17">
        <f>SZSZKEa3!U343</f>
        <v>2</v>
      </c>
      <c r="K17" s="17">
        <f>SZSZKEa3!U344</f>
        <v>2</v>
      </c>
      <c r="L17" s="17">
        <f>SZSZKEa3!U345</f>
        <v>9</v>
      </c>
      <c r="M17" s="24">
        <f t="shared" si="0"/>
        <v>35</v>
      </c>
    </row>
    <row r="18" spans="1:13" s="23" customFormat="1" ht="94.5" customHeight="1">
      <c r="A18" s="51" t="s">
        <v>35</v>
      </c>
      <c r="B18" s="8" t="s">
        <v>86</v>
      </c>
      <c r="C18" s="61">
        <f>SZSZKEa3!L336</f>
        <v>3</v>
      </c>
      <c r="D18" s="61">
        <f>SZSZKEa3!L337</f>
        <v>0</v>
      </c>
      <c r="E18" s="61">
        <f>SZSZKEa3!L338</f>
        <v>2</v>
      </c>
      <c r="F18" s="61">
        <f>SZSZKEa3!L339</f>
        <v>0</v>
      </c>
      <c r="G18" s="61">
        <f>SZSZKEa3!L340</f>
        <v>0</v>
      </c>
      <c r="H18" s="61">
        <f>SZSZKEa3!L341</f>
        <v>0</v>
      </c>
      <c r="I18" s="17">
        <f>SZSZKEa3!L342</f>
        <v>2</v>
      </c>
      <c r="J18" s="17">
        <f>SZSZKEa3!L343</f>
        <v>1</v>
      </c>
      <c r="K18" s="17">
        <f>SZSZKEa3!L344</f>
        <v>0</v>
      </c>
      <c r="L18" s="17">
        <f>SZSZKEa3!L345</f>
        <v>2</v>
      </c>
      <c r="M18" s="24">
        <f t="shared" si="0"/>
        <v>39</v>
      </c>
    </row>
    <row r="19" spans="1:13" ht="94.5" customHeight="1">
      <c r="A19" s="52" t="s">
        <v>78</v>
      </c>
      <c r="B19" s="8" t="s">
        <v>82</v>
      </c>
      <c r="C19" s="61">
        <f>SZSZKEa3!Z336</f>
        <v>0</v>
      </c>
      <c r="D19" s="61">
        <f>SZSZKEa3!Z337</f>
        <v>0</v>
      </c>
      <c r="E19" s="61">
        <f>SZSZKEa3!Z338</f>
        <v>2</v>
      </c>
      <c r="F19" s="61">
        <f>SZSZKEa3!Z339</f>
        <v>0</v>
      </c>
      <c r="G19" s="61">
        <f>SZSZKEa3!Z340</f>
        <v>3</v>
      </c>
      <c r="H19" s="61">
        <f>SZSZKEa3!Z341</f>
        <v>0</v>
      </c>
      <c r="I19" s="17">
        <f>SZSZKEa3!Z342</f>
        <v>1</v>
      </c>
      <c r="J19" s="17">
        <f>SZSZKEa3!Z343</f>
        <v>2</v>
      </c>
      <c r="K19" s="17">
        <f>SZSZKEa3!Z344</f>
        <v>1</v>
      </c>
      <c r="L19" s="8">
        <f>SZSZKEa3!Z345</f>
        <v>10</v>
      </c>
      <c r="M19" s="24">
        <f t="shared" si="0"/>
        <v>30</v>
      </c>
    </row>
    <row r="20" spans="1:13" ht="94.5" customHeight="1">
      <c r="A20" s="52" t="s">
        <v>22</v>
      </c>
      <c r="B20" s="8" t="s">
        <v>84</v>
      </c>
      <c r="C20" s="61">
        <f>SZSZKEa3!Q336</f>
        <v>0</v>
      </c>
      <c r="D20" s="61">
        <f>SZSZKEa3!Q337</f>
        <v>0</v>
      </c>
      <c r="E20" s="61">
        <f>SZSZKEa3!Q338</f>
        <v>1</v>
      </c>
      <c r="F20" s="61">
        <f>SZSZKEa3!Q339</f>
        <v>0</v>
      </c>
      <c r="G20" s="61">
        <f>SZSZKEa3!Q340</f>
        <v>3</v>
      </c>
      <c r="H20" s="61">
        <f>SZSZKEa3!Q341</f>
        <v>0</v>
      </c>
      <c r="I20" s="17">
        <f>SZSZKEa3!Q342</f>
        <v>1</v>
      </c>
      <c r="J20" s="17">
        <f>SZSZKEa3!Q343</f>
        <v>3</v>
      </c>
      <c r="K20" s="17">
        <f>SZSZKEa3!Q344</f>
        <v>2</v>
      </c>
      <c r="L20" s="17">
        <f>SZSZKEa3!Q345</f>
        <v>2</v>
      </c>
      <c r="M20" s="24">
        <f t="shared" si="0"/>
        <v>28</v>
      </c>
    </row>
    <row r="21" spans="1:13" s="23" customFormat="1" ht="94.5" customHeight="1">
      <c r="A21" s="51" t="s">
        <v>36</v>
      </c>
      <c r="B21" s="8" t="s">
        <v>86</v>
      </c>
      <c r="C21" s="61">
        <f>SZSZKEa3!M336</f>
        <v>0</v>
      </c>
      <c r="D21" s="61">
        <f>SZSZKEa3!M337</f>
        <v>0</v>
      </c>
      <c r="E21" s="61">
        <f>SZSZKEa3!M338</f>
        <v>5</v>
      </c>
      <c r="F21" s="61">
        <f>SZSZKEa3!M339</f>
        <v>0</v>
      </c>
      <c r="G21" s="61">
        <f>SZSZKEa3!M340</f>
        <v>1</v>
      </c>
      <c r="H21" s="61">
        <f>SZSZKEa3!M341</f>
        <v>0</v>
      </c>
      <c r="I21" s="17">
        <f>SZSZKEa3!M342</f>
        <v>0</v>
      </c>
      <c r="J21" s="17">
        <f>SZSZKEa3!M343</f>
        <v>0</v>
      </c>
      <c r="K21" s="17">
        <f>SZSZKEa3!M344</f>
        <v>0</v>
      </c>
      <c r="L21" s="17">
        <f>SZSZKEa3!M345</f>
        <v>3</v>
      </c>
      <c r="M21" s="24">
        <f t="shared" si="0"/>
        <v>29</v>
      </c>
    </row>
    <row r="22" spans="1:13" ht="94.5" customHeight="1">
      <c r="A22" s="52" t="s">
        <v>26</v>
      </c>
      <c r="B22" s="8" t="s">
        <v>82</v>
      </c>
      <c r="C22" s="61">
        <f>SZSZKEa3!V336</f>
        <v>0</v>
      </c>
      <c r="D22" s="61">
        <f>SZSZKEa3!V337</f>
        <v>0</v>
      </c>
      <c r="E22" s="61">
        <f>SZSZKEa3!V338</f>
        <v>0</v>
      </c>
      <c r="F22" s="61">
        <f>SZSZKEa3!V339</f>
        <v>0</v>
      </c>
      <c r="G22" s="61">
        <f>SZSZKEa3!V340</f>
        <v>2</v>
      </c>
      <c r="H22" s="61">
        <f>SZSZKEa3!V341</f>
        <v>0</v>
      </c>
      <c r="I22" s="17">
        <f>SZSZKEa3!V342</f>
        <v>3</v>
      </c>
      <c r="J22" s="17">
        <f>SZSZKEa3!V343</f>
        <v>1</v>
      </c>
      <c r="K22" s="17">
        <f>SZSZKEa3!V344</f>
        <v>4</v>
      </c>
      <c r="L22" s="17">
        <f>SZSZKEa3!V345</f>
        <v>6</v>
      </c>
      <c r="M22" s="24">
        <f t="shared" si="0"/>
        <v>23</v>
      </c>
    </row>
    <row r="23" spans="1:13" ht="94.5" customHeight="1">
      <c r="A23" s="52" t="s">
        <v>32</v>
      </c>
      <c r="B23" s="8" t="s">
        <v>83</v>
      </c>
      <c r="C23" s="61">
        <f>SZSZKEa3!AF336</f>
        <v>0</v>
      </c>
      <c r="D23" s="61">
        <f>SZSZKEa3!AF337</f>
        <v>0</v>
      </c>
      <c r="E23" s="61">
        <f>SZSZKEa3!AF338</f>
        <v>0</v>
      </c>
      <c r="F23" s="61">
        <f>SZSZKEa3!AF339</f>
        <v>0</v>
      </c>
      <c r="G23" s="61">
        <f>SZSZKEa3!AF340</f>
        <v>2</v>
      </c>
      <c r="H23" s="61">
        <f>SZSZKEa3!AF341</f>
        <v>0</v>
      </c>
      <c r="I23" s="17">
        <f>SZSZKEa3!AF342</f>
        <v>3</v>
      </c>
      <c r="J23" s="17">
        <f>SZSZKEa3!AF343</f>
        <v>2</v>
      </c>
      <c r="K23" s="17">
        <f>SZSZKEa3!AF344</f>
        <v>0</v>
      </c>
      <c r="L23" s="8">
        <f>SZSZKEa3!AF345</f>
        <v>14</v>
      </c>
      <c r="M23" s="24">
        <f t="shared" si="0"/>
        <v>21</v>
      </c>
    </row>
    <row r="24" spans="1:13" ht="94.5" customHeight="1">
      <c r="A24" s="52" t="s">
        <v>41</v>
      </c>
      <c r="B24" s="8" t="s">
        <v>87</v>
      </c>
      <c r="C24" s="61">
        <f>SZSZKEa3!AL336</f>
        <v>0</v>
      </c>
      <c r="D24" s="61">
        <f>SZSZKEa3!AL337</f>
        <v>0</v>
      </c>
      <c r="E24" s="61">
        <f>SZSZKEa3!AL338</f>
        <v>0</v>
      </c>
      <c r="F24" s="61">
        <f>SZSZKEa3!AL339</f>
        <v>0</v>
      </c>
      <c r="G24" s="61">
        <f>SZSZKEa3!AL340</f>
        <v>1</v>
      </c>
      <c r="H24" s="61">
        <f>SZSZKEa3!AL341</f>
        <v>0</v>
      </c>
      <c r="I24" s="17">
        <f>SZSZKEa3!AL342</f>
        <v>3</v>
      </c>
      <c r="J24" s="17">
        <f>SZSZKEa3!AL343</f>
        <v>3</v>
      </c>
      <c r="K24" s="17">
        <f>SZSZKEa3!AL344</f>
        <v>2</v>
      </c>
      <c r="L24" s="8">
        <f>SZSZKEa3!AL345</f>
        <v>6</v>
      </c>
      <c r="M24" s="24">
        <f t="shared" si="0"/>
        <v>21</v>
      </c>
    </row>
    <row r="25" spans="1:13" ht="94.5" customHeight="1">
      <c r="A25" s="52" t="s">
        <v>23</v>
      </c>
      <c r="B25" s="8" t="s">
        <v>207</v>
      </c>
      <c r="C25" s="61">
        <f>SZSZKEa3!P336</f>
        <v>1</v>
      </c>
      <c r="D25" s="61">
        <f>SZSZKEa3!P337</f>
        <v>0</v>
      </c>
      <c r="E25" s="61">
        <f>SZSZKEa3!P338</f>
        <v>1</v>
      </c>
      <c r="F25" s="61">
        <f>SZSZKEa3!P339</f>
        <v>0</v>
      </c>
      <c r="G25" s="61">
        <f>SZSZKEa3!P340</f>
        <v>0</v>
      </c>
      <c r="H25" s="61">
        <f>SZSZKEa3!P341</f>
        <v>0</v>
      </c>
      <c r="I25" s="17">
        <f>SZSZKEa3!P342</f>
        <v>3</v>
      </c>
      <c r="J25" s="17">
        <f>SZSZKEa3!P343</f>
        <v>1</v>
      </c>
      <c r="K25" s="17">
        <f>SZSZKEa3!P344</f>
        <v>1</v>
      </c>
      <c r="L25" s="17">
        <f>SZSZKEa3!P345</f>
        <v>4</v>
      </c>
      <c r="M25" s="24">
        <f t="shared" si="0"/>
        <v>24</v>
      </c>
    </row>
    <row r="26" spans="1:13" ht="94.5" customHeight="1">
      <c r="A26" s="52" t="s">
        <v>28</v>
      </c>
      <c r="B26" s="8" t="s">
        <v>82</v>
      </c>
      <c r="C26" s="61">
        <f>SZSZKEa3!W336</f>
        <v>0</v>
      </c>
      <c r="D26" s="61">
        <f>SZSZKEa3!W337</f>
        <v>0</v>
      </c>
      <c r="E26" s="61">
        <f>SZSZKEa3!W338</f>
        <v>3</v>
      </c>
      <c r="F26" s="61">
        <f>SZSZKEa3!W339</f>
        <v>0</v>
      </c>
      <c r="G26" s="61">
        <f>SZSZKEa3!W340</f>
        <v>0</v>
      </c>
      <c r="H26" s="61">
        <f>SZSZKEa3!W341</f>
        <v>0</v>
      </c>
      <c r="I26" s="17">
        <f>SZSZKEa3!W342</f>
        <v>1</v>
      </c>
      <c r="J26" s="17">
        <f>SZSZKEa3!W343</f>
        <v>0</v>
      </c>
      <c r="K26" s="17">
        <f>SZSZKEa3!W344</f>
        <v>0</v>
      </c>
      <c r="L26" s="17">
        <f>SZSZKEa3!W345</f>
        <v>7</v>
      </c>
      <c r="M26" s="24">
        <f t="shared" si="0"/>
        <v>18</v>
      </c>
    </row>
    <row r="27" spans="1:13" ht="94.5" customHeight="1">
      <c r="A27" s="52" t="s">
        <v>112</v>
      </c>
      <c r="B27" s="8" t="s">
        <v>82</v>
      </c>
      <c r="C27" s="61">
        <f>SZSZKEa3!X336</f>
        <v>0</v>
      </c>
      <c r="D27" s="61">
        <f>SZSZKEa3!X337</f>
        <v>0</v>
      </c>
      <c r="E27" s="61">
        <f>SZSZKEa3!X338</f>
        <v>0</v>
      </c>
      <c r="F27" s="61">
        <f>SZSZKEa3!X339</f>
        <v>0</v>
      </c>
      <c r="G27" s="61">
        <f>SZSZKEa3!X340</f>
        <v>3</v>
      </c>
      <c r="H27" s="61">
        <f>SZSZKEa3!X341</f>
        <v>0</v>
      </c>
      <c r="I27" s="17">
        <f>SZSZKEa3!X342</f>
        <v>0</v>
      </c>
      <c r="J27" s="17">
        <f>SZSZKEa3!X343</f>
        <v>0</v>
      </c>
      <c r="K27" s="17">
        <f>SZSZKEa3!X344</f>
        <v>1</v>
      </c>
      <c r="L27" s="17">
        <f>SZSZKEa3!X345</f>
        <v>5</v>
      </c>
      <c r="M27" s="24">
        <f t="shared" si="0"/>
        <v>13</v>
      </c>
    </row>
    <row r="28" spans="1:13" ht="94.5" customHeight="1">
      <c r="A28" s="52" t="s">
        <v>33</v>
      </c>
      <c r="B28" s="8" t="s">
        <v>83</v>
      </c>
      <c r="C28" s="61">
        <f>SZSZKEa3!AG336</f>
        <v>0</v>
      </c>
      <c r="D28" s="61">
        <f>SZSZKEa3!AG337</f>
        <v>0</v>
      </c>
      <c r="E28" s="61">
        <f>SZSZKEa3!AG338</f>
        <v>0</v>
      </c>
      <c r="F28" s="61">
        <f>SZSZKEa3!AG339</f>
        <v>0</v>
      </c>
      <c r="G28" s="61">
        <f>SZSZKEa3!AG340</f>
        <v>1</v>
      </c>
      <c r="H28" s="61">
        <f>SZSZKEa3!AG341</f>
        <v>0</v>
      </c>
      <c r="I28" s="17">
        <f>SZSZKEa3!AG342</f>
        <v>2</v>
      </c>
      <c r="J28" s="17">
        <f>SZSZKEa3!AG343</f>
        <v>0</v>
      </c>
      <c r="K28" s="17">
        <f>SZSZKEa3!AG344</f>
        <v>2</v>
      </c>
      <c r="L28" s="8">
        <f>SZSZKEa3!AG345</f>
        <v>9</v>
      </c>
      <c r="M28" s="24">
        <f t="shared" si="0"/>
        <v>12</v>
      </c>
    </row>
    <row r="29" spans="1:13" ht="94.5" customHeight="1">
      <c r="A29" s="52" t="s">
        <v>27</v>
      </c>
      <c r="B29" s="8" t="s">
        <v>82</v>
      </c>
      <c r="C29" s="61">
        <f>SZSZKEa3!AA336</f>
        <v>0</v>
      </c>
      <c r="D29" s="61">
        <f>SZSZKEa3!AA337</f>
        <v>0</v>
      </c>
      <c r="E29" s="61">
        <f>SZSZKEa3!AA338</f>
        <v>0</v>
      </c>
      <c r="F29" s="61">
        <f>SZSZKEa3!AA339</f>
        <v>0</v>
      </c>
      <c r="G29" s="61">
        <f>SZSZKEa3!AA340</f>
        <v>1</v>
      </c>
      <c r="H29" s="61">
        <f>SZSZKEa3!AA341</f>
        <v>0</v>
      </c>
      <c r="I29" s="17">
        <f>SZSZKEa3!AA342</f>
        <v>2</v>
      </c>
      <c r="J29" s="17">
        <f>SZSZKEa3!AA343</f>
        <v>0</v>
      </c>
      <c r="K29" s="17">
        <f>SZSZKEa3!AA344</f>
        <v>1</v>
      </c>
      <c r="L29" s="8">
        <f>SZSZKEa3!AA345</f>
        <v>3</v>
      </c>
      <c r="M29" s="24">
        <f t="shared" si="0"/>
        <v>11</v>
      </c>
    </row>
    <row r="30" spans="1:13" ht="94.5" customHeight="1">
      <c r="A30" s="52" t="s">
        <v>24</v>
      </c>
      <c r="B30" s="8" t="s">
        <v>207</v>
      </c>
      <c r="C30" s="61">
        <f>SZSZKEa3!O336</f>
        <v>0</v>
      </c>
      <c r="D30" s="61">
        <f>SZSZKEa3!O337</f>
        <v>0</v>
      </c>
      <c r="E30" s="61">
        <f>SZSZKEa3!O338</f>
        <v>1</v>
      </c>
      <c r="F30" s="61">
        <f>SZSZKEa3!O339</f>
        <v>0</v>
      </c>
      <c r="G30" s="61">
        <f>SZSZKEa3!O340</f>
        <v>1</v>
      </c>
      <c r="H30" s="61">
        <f>SZSZKEa3!O341</f>
        <v>0</v>
      </c>
      <c r="I30" s="17">
        <f>SZSZKEa3!O342</f>
        <v>0</v>
      </c>
      <c r="J30" s="17">
        <f>SZSZKEa3!O343</f>
        <v>0</v>
      </c>
      <c r="K30" s="17">
        <f>SZSZKEa3!O344</f>
        <v>0</v>
      </c>
      <c r="L30" s="17">
        <f>SZSZKEa3!O345</f>
        <v>4</v>
      </c>
      <c r="M30" s="24">
        <f t="shared" si="0"/>
        <v>9</v>
      </c>
    </row>
    <row r="31" spans="1:13" ht="94.5" customHeight="1">
      <c r="A31" s="11" t="s">
        <v>173</v>
      </c>
      <c r="B31" s="8" t="s">
        <v>174</v>
      </c>
      <c r="C31" s="61">
        <f>SZSZKEa3!J336</f>
        <v>0</v>
      </c>
      <c r="D31" s="61">
        <f>SZSZKEa3!J337</f>
        <v>0</v>
      </c>
      <c r="E31" s="61">
        <f>SZSZKEa3!J338</f>
        <v>1</v>
      </c>
      <c r="F31" s="61">
        <f>SZSZKEa3!J339</f>
        <v>0</v>
      </c>
      <c r="G31" s="61">
        <f>SZSZKEa3!J340</f>
        <v>0</v>
      </c>
      <c r="H31" s="61">
        <f>SZSZKEa3!J341</f>
        <v>0</v>
      </c>
      <c r="I31" s="17">
        <f>SZSZKEa3!J342</f>
        <v>0</v>
      </c>
      <c r="J31" s="17">
        <f>SZSZKEa3!J343</f>
        <v>0</v>
      </c>
      <c r="K31" s="17">
        <f>SZSZKEa3!J344</f>
        <v>0</v>
      </c>
      <c r="L31" s="17">
        <f>SZSZKEa3!J345</f>
        <v>0</v>
      </c>
      <c r="M31" s="24">
        <f t="shared" si="0"/>
        <v>5</v>
      </c>
    </row>
    <row r="32" spans="1:13" ht="94.5" customHeight="1">
      <c r="A32" s="52" t="s">
        <v>42</v>
      </c>
      <c r="B32" s="8" t="s">
        <v>87</v>
      </c>
      <c r="C32" s="61">
        <f>SZSZKEa3!AN336</f>
        <v>0</v>
      </c>
      <c r="D32" s="61">
        <f>SZSZKEa3!AN337</f>
        <v>0</v>
      </c>
      <c r="E32" s="61">
        <f>SZSZKEa3!AN338</f>
        <v>0</v>
      </c>
      <c r="F32" s="61">
        <f>SZSZKEa3!AN339</f>
        <v>0</v>
      </c>
      <c r="G32" s="61">
        <f>SZSZKEa3!AN340</f>
        <v>0</v>
      </c>
      <c r="H32" s="61">
        <f>SZSZKEa3!AN341</f>
        <v>0</v>
      </c>
      <c r="I32" s="17">
        <f>SZSZKEa3!AN342</f>
        <v>0</v>
      </c>
      <c r="J32" s="17">
        <f>SZSZKEa3!AN343</f>
        <v>1</v>
      </c>
      <c r="K32" s="17">
        <f>SZSZKEa3!AN344</f>
        <v>0</v>
      </c>
      <c r="L32" s="8">
        <f>SZSZKEa3!AN345</f>
        <v>7</v>
      </c>
      <c r="M32" s="24">
        <f t="shared" si="0"/>
        <v>2</v>
      </c>
    </row>
    <row r="33" spans="1:13" ht="94.5" customHeight="1">
      <c r="A33" s="52" t="s">
        <v>34</v>
      </c>
      <c r="B33" s="8" t="s">
        <v>83</v>
      </c>
      <c r="C33" s="61">
        <f>SZSZKEa3!AC336</f>
        <v>0</v>
      </c>
      <c r="D33" s="61">
        <f>SZSZKEa3!AC337</f>
        <v>0</v>
      </c>
      <c r="E33" s="61">
        <f>SZSZKEa3!AC338</f>
        <v>0</v>
      </c>
      <c r="F33" s="61">
        <f>SZSZKEa3!AC339</f>
        <v>0</v>
      </c>
      <c r="G33" s="61">
        <f>SZSZKEa3!AC340</f>
        <v>0</v>
      </c>
      <c r="H33" s="61">
        <f>SZSZKEa3!AC341</f>
        <v>0</v>
      </c>
      <c r="I33" s="17">
        <f>SZSZKEa3!AC342</f>
        <v>0</v>
      </c>
      <c r="J33" s="17">
        <f>SZSZKEa3!AC343</f>
        <v>0</v>
      </c>
      <c r="K33" s="17">
        <f>SZSZKEa3!AC344</f>
        <v>1</v>
      </c>
      <c r="L33" s="8">
        <f>SZSZKEa3!AC345</f>
        <v>6</v>
      </c>
      <c r="M33" s="24">
        <f t="shared" si="0"/>
        <v>1</v>
      </c>
    </row>
    <row r="34" spans="1:13" ht="94.5" customHeight="1">
      <c r="A34" s="52" t="s">
        <v>123</v>
      </c>
      <c r="B34" s="8" t="s">
        <v>207</v>
      </c>
      <c r="C34" s="61">
        <f>SZSZKEa3!S336</f>
        <v>0</v>
      </c>
      <c r="D34" s="61">
        <f>SZSZKEa3!S337</f>
        <v>0</v>
      </c>
      <c r="E34" s="61">
        <f>SZSZKEa3!S338</f>
        <v>0</v>
      </c>
      <c r="F34" s="61">
        <f>SZSZKEa3!S339</f>
        <v>0</v>
      </c>
      <c r="G34" s="61">
        <f>SZSZKEa3!S340</f>
        <v>0</v>
      </c>
      <c r="H34" s="61">
        <f>SZSZKEa3!S341</f>
        <v>0</v>
      </c>
      <c r="I34" s="17">
        <f>SZSZKEa3!S342</f>
        <v>0</v>
      </c>
      <c r="J34" s="17">
        <f>SZSZKEa3!S343</f>
        <v>0</v>
      </c>
      <c r="K34" s="17">
        <f>SZSZKEa3!S344</f>
        <v>0</v>
      </c>
      <c r="L34" s="17">
        <f>SZSZKEa3!S345</f>
        <v>1</v>
      </c>
      <c r="M34" s="24">
        <f t="shared" si="0"/>
        <v>0</v>
      </c>
    </row>
    <row r="35" spans="1:13" ht="94.5" customHeight="1">
      <c r="A35" s="52" t="s">
        <v>43</v>
      </c>
      <c r="B35" s="8" t="s">
        <v>87</v>
      </c>
      <c r="C35" s="61">
        <f>SZSZKEa3!AK336</f>
        <v>0</v>
      </c>
      <c r="D35" s="61">
        <f>SZSZKEa3!AK337</f>
        <v>0</v>
      </c>
      <c r="E35" s="61">
        <f>SZSZKEa3!AK338</f>
        <v>0</v>
      </c>
      <c r="F35" s="61">
        <f>SZSZKEa3!AK339</f>
        <v>0</v>
      </c>
      <c r="G35" s="61">
        <f>SZSZKEa3!AK340</f>
        <v>0</v>
      </c>
      <c r="H35" s="61">
        <f>SZSZKEa3!AK341</f>
        <v>0</v>
      </c>
      <c r="I35" s="17">
        <f>SZSZKEa3!AK342</f>
        <v>0</v>
      </c>
      <c r="J35" s="17">
        <f>SZSZKEa3!AK343</f>
        <v>0</v>
      </c>
      <c r="K35" s="17">
        <f>SZSZKEa3!AK344</f>
        <v>0</v>
      </c>
      <c r="L35" s="8">
        <f>SZSZKEa3!AK345</f>
        <v>2</v>
      </c>
      <c r="M35" s="24">
        <f t="shared" si="0"/>
        <v>0</v>
      </c>
    </row>
    <row r="36" spans="1:13" s="6" customFormat="1" ht="24.75" customHeight="1">
      <c r="A36" s="48" t="s">
        <v>199</v>
      </c>
      <c r="B36" s="24"/>
      <c r="C36" s="62">
        <f>SUM(C2:C35)</f>
        <v>150</v>
      </c>
      <c r="D36" s="62">
        <f aca="true" t="shared" si="1" ref="D36:L36">SUM(D2:D35)</f>
        <v>18</v>
      </c>
      <c r="E36" s="62">
        <f t="shared" si="1"/>
        <v>120</v>
      </c>
      <c r="F36" s="62">
        <f t="shared" si="1"/>
        <v>15</v>
      </c>
      <c r="G36" s="62">
        <f t="shared" si="1"/>
        <v>99</v>
      </c>
      <c r="H36" s="62">
        <f t="shared" si="1"/>
        <v>13</v>
      </c>
      <c r="I36" s="62">
        <f t="shared" si="1"/>
        <v>87</v>
      </c>
      <c r="J36" s="62">
        <f t="shared" si="1"/>
        <v>52</v>
      </c>
      <c r="K36" s="62">
        <f t="shared" si="1"/>
        <v>47</v>
      </c>
      <c r="L36" s="62">
        <f t="shared" si="1"/>
        <v>198</v>
      </c>
      <c r="M36" s="62">
        <f>SUM(M2:M35)</f>
        <v>2964</v>
      </c>
    </row>
    <row r="38" spans="2:13" s="34" customFormat="1" ht="12.75">
      <c r="B38" s="17"/>
      <c r="C38" s="17"/>
      <c r="D38" s="43"/>
      <c r="E38" s="43"/>
      <c r="F38" s="17"/>
      <c r="G38" s="17"/>
      <c r="H38" s="17"/>
      <c r="I38" s="17"/>
      <c r="J38" s="17"/>
      <c r="K38" s="17"/>
      <c r="L38" s="17"/>
      <c r="M38" s="17"/>
    </row>
    <row r="39" ht="12.75" customHeight="1"/>
    <row r="58" ht="12.75" customHeight="1"/>
    <row r="61" ht="12.75" customHeight="1"/>
    <row r="77" spans="2:13" s="23" customFormat="1" ht="12.75" customHeight="1">
      <c r="B77" s="8"/>
      <c r="C77" s="8"/>
      <c r="F77" s="8"/>
      <c r="G77" s="8"/>
      <c r="H77" s="8"/>
      <c r="I77" s="8"/>
      <c r="J77" s="8"/>
      <c r="K77" s="8"/>
      <c r="L77" s="8"/>
      <c r="M77" s="8"/>
    </row>
    <row r="78" spans="2:13" s="23" customFormat="1" ht="12.75">
      <c r="B78" s="8"/>
      <c r="C78" s="8"/>
      <c r="F78" s="8"/>
      <c r="G78" s="8"/>
      <c r="H78" s="8"/>
      <c r="I78" s="8"/>
      <c r="J78" s="8"/>
      <c r="K78" s="8"/>
      <c r="L78" s="8"/>
      <c r="M78" s="8"/>
    </row>
    <row r="91" ht="12.75" customHeight="1"/>
    <row r="137" spans="2:13" s="23" customFormat="1" ht="12.75">
      <c r="B137" s="8"/>
      <c r="C137" s="8"/>
      <c r="F137" s="8"/>
      <c r="G137" s="8"/>
      <c r="H137" s="8"/>
      <c r="I137" s="8"/>
      <c r="J137" s="8"/>
      <c r="K137" s="8"/>
      <c r="L137" s="8"/>
      <c r="M137" s="8"/>
    </row>
    <row r="138" spans="2:13" s="23" customFormat="1" ht="12.75">
      <c r="B138" s="8"/>
      <c r="C138" s="8"/>
      <c r="F138" s="8"/>
      <c r="G138" s="8"/>
      <c r="H138" s="8"/>
      <c r="I138" s="8"/>
      <c r="J138" s="8"/>
      <c r="K138" s="8"/>
      <c r="L138" s="8"/>
      <c r="M138" s="8"/>
    </row>
    <row r="139" spans="2:13" s="23" customFormat="1" ht="12.75">
      <c r="B139" s="8"/>
      <c r="C139" s="8"/>
      <c r="F139" s="8"/>
      <c r="G139" s="8"/>
      <c r="H139" s="8"/>
      <c r="I139" s="8"/>
      <c r="J139" s="8"/>
      <c r="K139" s="8"/>
      <c r="L139" s="8"/>
      <c r="M139" s="8"/>
    </row>
    <row r="140" spans="2:13" s="23" customFormat="1" ht="12.75">
      <c r="B140" s="8"/>
      <c r="C140" s="8"/>
      <c r="F140" s="8"/>
      <c r="G140" s="8"/>
      <c r="H140" s="8"/>
      <c r="I140" s="8"/>
      <c r="J140" s="8"/>
      <c r="K140" s="8"/>
      <c r="L140" s="8"/>
      <c r="M140" s="8"/>
    </row>
    <row r="141" spans="2:13" s="23" customFormat="1" ht="12.75">
      <c r="B141" s="8"/>
      <c r="C141" s="8"/>
      <c r="F141" s="8"/>
      <c r="G141" s="8"/>
      <c r="H141" s="8"/>
      <c r="I141" s="8"/>
      <c r="J141" s="8"/>
      <c r="K141" s="8"/>
      <c r="L141" s="8"/>
      <c r="M141" s="8"/>
    </row>
    <row r="142" spans="2:13" s="23" customFormat="1" ht="12.75">
      <c r="B142" s="8"/>
      <c r="C142" s="8"/>
      <c r="F142" s="8"/>
      <c r="G142" s="8"/>
      <c r="H142" s="8"/>
      <c r="I142" s="8"/>
      <c r="J142" s="8"/>
      <c r="K142" s="8"/>
      <c r="L142" s="8"/>
      <c r="M142" s="8"/>
    </row>
    <row r="143" spans="2:13" s="23" customFormat="1" ht="12.75">
      <c r="B143" s="8"/>
      <c r="C143" s="8"/>
      <c r="F143" s="8"/>
      <c r="G143" s="8"/>
      <c r="H143" s="8"/>
      <c r="I143" s="8"/>
      <c r="J143" s="8"/>
      <c r="K143" s="8"/>
      <c r="L143" s="8"/>
      <c r="M143" s="8"/>
    </row>
    <row r="144" spans="2:13" s="23" customFormat="1" ht="12.75">
      <c r="B144" s="8"/>
      <c r="C144" s="8"/>
      <c r="F144" s="8"/>
      <c r="G144" s="8"/>
      <c r="H144" s="8"/>
      <c r="I144" s="8"/>
      <c r="J144" s="8"/>
      <c r="K144" s="8"/>
      <c r="L144" s="8"/>
      <c r="M144" s="8"/>
    </row>
    <row r="145" spans="2:13" s="23" customFormat="1" ht="12.75">
      <c r="B145" s="8"/>
      <c r="C145" s="8"/>
      <c r="F145" s="8"/>
      <c r="G145" s="8"/>
      <c r="H145" s="8"/>
      <c r="I145" s="8"/>
      <c r="J145" s="8"/>
      <c r="K145" s="8"/>
      <c r="L145" s="8"/>
      <c r="M145" s="8"/>
    </row>
    <row r="146" spans="2:13" s="23" customFormat="1" ht="12.75">
      <c r="B146" s="8"/>
      <c r="C146" s="8"/>
      <c r="F146" s="8"/>
      <c r="G146" s="8"/>
      <c r="H146" s="8"/>
      <c r="I146" s="8"/>
      <c r="J146" s="8"/>
      <c r="K146" s="8"/>
      <c r="L146" s="8"/>
      <c r="M146" s="8"/>
    </row>
    <row r="147" spans="2:13" s="23" customFormat="1" ht="12.75">
      <c r="B147" s="8"/>
      <c r="C147" s="8"/>
      <c r="F147" s="8"/>
      <c r="G147" s="8"/>
      <c r="H147" s="8"/>
      <c r="I147" s="8"/>
      <c r="J147" s="8"/>
      <c r="K147" s="8"/>
      <c r="L147" s="8"/>
      <c r="M147" s="8"/>
    </row>
    <row r="148" spans="2:13" s="23" customFormat="1" ht="12.75">
      <c r="B148" s="8"/>
      <c r="C148" s="8"/>
      <c r="F148" s="8"/>
      <c r="G148" s="8"/>
      <c r="H148" s="8"/>
      <c r="I148" s="8"/>
      <c r="J148" s="8"/>
      <c r="K148" s="8"/>
      <c r="L148" s="8"/>
      <c r="M148" s="8"/>
    </row>
    <row r="149" spans="2:13" s="23" customFormat="1" ht="12.75">
      <c r="B149" s="8"/>
      <c r="C149" s="8"/>
      <c r="F149" s="8"/>
      <c r="G149" s="8"/>
      <c r="H149" s="8"/>
      <c r="I149" s="8"/>
      <c r="J149" s="8"/>
      <c r="K149" s="8"/>
      <c r="L149" s="8"/>
      <c r="M149" s="8"/>
    </row>
    <row r="150" spans="2:13" s="23" customFormat="1" ht="25.5" customHeight="1">
      <c r="B150" s="8"/>
      <c r="C150" s="8"/>
      <c r="F150" s="8"/>
      <c r="G150" s="8"/>
      <c r="H150" s="8"/>
      <c r="I150" s="8"/>
      <c r="J150" s="8"/>
      <c r="K150" s="8"/>
      <c r="L150" s="8"/>
      <c r="M150" s="8"/>
    </row>
    <row r="151" spans="2:13" s="23" customFormat="1" ht="12.75">
      <c r="B151" s="8"/>
      <c r="C151" s="8"/>
      <c r="F151" s="8"/>
      <c r="G151" s="8"/>
      <c r="H151" s="8"/>
      <c r="I151" s="8"/>
      <c r="J151" s="8"/>
      <c r="K151" s="8"/>
      <c r="L151" s="8"/>
      <c r="M151" s="8"/>
    </row>
    <row r="152" spans="2:13" s="23" customFormat="1" ht="12.75">
      <c r="B152" s="8"/>
      <c r="C152" s="8"/>
      <c r="F152" s="8"/>
      <c r="G152" s="8"/>
      <c r="H152" s="8"/>
      <c r="I152" s="8"/>
      <c r="J152" s="8"/>
      <c r="K152" s="8"/>
      <c r="L152" s="8"/>
      <c r="M152" s="8"/>
    </row>
    <row r="153" spans="2:13" s="23" customFormat="1" ht="12.75">
      <c r="B153" s="8"/>
      <c r="C153" s="8"/>
      <c r="F153" s="8"/>
      <c r="G153" s="8"/>
      <c r="H153" s="8"/>
      <c r="I153" s="8"/>
      <c r="J153" s="8"/>
      <c r="K153" s="8"/>
      <c r="L153" s="8"/>
      <c r="M153" s="8"/>
    </row>
    <row r="154" spans="2:13" s="23" customFormat="1" ht="12.75">
      <c r="B154" s="8"/>
      <c r="C154" s="8"/>
      <c r="F154" s="8"/>
      <c r="G154" s="8"/>
      <c r="H154" s="8"/>
      <c r="I154" s="8"/>
      <c r="J154" s="8"/>
      <c r="K154" s="8"/>
      <c r="L154" s="8"/>
      <c r="M154" s="8"/>
    </row>
    <row r="155" spans="2:13" s="23" customFormat="1" ht="12.75">
      <c r="B155" s="8"/>
      <c r="C155" s="8"/>
      <c r="F155" s="8"/>
      <c r="G155" s="8"/>
      <c r="H155" s="8"/>
      <c r="I155" s="8"/>
      <c r="J155" s="8"/>
      <c r="K155" s="8"/>
      <c r="L155" s="8"/>
      <c r="M155" s="8"/>
    </row>
    <row r="156" spans="2:13" s="23" customFormat="1" ht="12.75">
      <c r="B156" s="8"/>
      <c r="C156" s="8"/>
      <c r="F156" s="8"/>
      <c r="G156" s="8"/>
      <c r="H156" s="8"/>
      <c r="I156" s="8"/>
      <c r="J156" s="8"/>
      <c r="K156" s="8"/>
      <c r="L156" s="8"/>
      <c r="M156" s="8"/>
    </row>
    <row r="157" spans="2:13" s="23" customFormat="1" ht="12.75">
      <c r="B157" s="8"/>
      <c r="C157" s="8"/>
      <c r="F157" s="8"/>
      <c r="G157" s="8"/>
      <c r="H157" s="8"/>
      <c r="I157" s="8"/>
      <c r="J157" s="8"/>
      <c r="K157" s="8"/>
      <c r="L157" s="8"/>
      <c r="M157" s="8"/>
    </row>
    <row r="162" ht="12.75" customHeight="1"/>
    <row r="169" spans="2:13" s="23" customFormat="1" ht="12.75" customHeight="1">
      <c r="B169" s="8"/>
      <c r="C169" s="8"/>
      <c r="F169" s="8"/>
      <c r="G169" s="8"/>
      <c r="H169" s="8"/>
      <c r="I169" s="8"/>
      <c r="J169" s="8"/>
      <c r="K169" s="8"/>
      <c r="L169" s="8"/>
      <c r="M169" s="8"/>
    </row>
    <row r="170" spans="2:13" s="23" customFormat="1" ht="12.75">
      <c r="B170" s="8"/>
      <c r="C170" s="8"/>
      <c r="F170" s="8"/>
      <c r="G170" s="8"/>
      <c r="H170" s="8"/>
      <c r="I170" s="8"/>
      <c r="J170" s="8"/>
      <c r="K170" s="8"/>
      <c r="L170" s="8"/>
      <c r="M170" s="8"/>
    </row>
    <row r="171" spans="2:13" s="23" customFormat="1" ht="12.75">
      <c r="B171" s="8"/>
      <c r="C171" s="8"/>
      <c r="F171" s="8"/>
      <c r="G171" s="8"/>
      <c r="H171" s="8"/>
      <c r="I171" s="8"/>
      <c r="J171" s="8"/>
      <c r="K171" s="8"/>
      <c r="L171" s="8"/>
      <c r="M171" s="8"/>
    </row>
    <row r="172" spans="2:13" s="23" customFormat="1" ht="12.75">
      <c r="B172" s="8"/>
      <c r="C172" s="8"/>
      <c r="F172" s="8"/>
      <c r="G172" s="8"/>
      <c r="H172" s="8"/>
      <c r="I172" s="8"/>
      <c r="J172" s="8"/>
      <c r="K172" s="8"/>
      <c r="L172" s="8"/>
      <c r="M172" s="8"/>
    </row>
    <row r="173" spans="2:13" s="23" customFormat="1" ht="12.75">
      <c r="B173" s="8"/>
      <c r="C173" s="8"/>
      <c r="F173" s="8"/>
      <c r="G173" s="8"/>
      <c r="H173" s="8"/>
      <c r="I173" s="8"/>
      <c r="J173" s="8"/>
      <c r="K173" s="8"/>
      <c r="L173" s="8"/>
      <c r="M173" s="8"/>
    </row>
    <row r="174" spans="2:13" s="23" customFormat="1" ht="12.75">
      <c r="B174" s="8"/>
      <c r="C174" s="8"/>
      <c r="F174" s="8"/>
      <c r="G174" s="8"/>
      <c r="H174" s="8"/>
      <c r="I174" s="8"/>
      <c r="J174" s="8"/>
      <c r="K174" s="8"/>
      <c r="L174" s="8"/>
      <c r="M174" s="8"/>
    </row>
    <row r="175" spans="2:13" s="23" customFormat="1" ht="12.75">
      <c r="B175" s="8"/>
      <c r="C175" s="8"/>
      <c r="F175" s="8"/>
      <c r="G175" s="8"/>
      <c r="H175" s="8"/>
      <c r="I175" s="8"/>
      <c r="J175" s="8"/>
      <c r="K175" s="8"/>
      <c r="L175" s="8"/>
      <c r="M175" s="8"/>
    </row>
    <row r="176" spans="2:13" s="23" customFormat="1" ht="12.75">
      <c r="B176" s="8"/>
      <c r="C176" s="8"/>
      <c r="F176" s="8"/>
      <c r="G176" s="8"/>
      <c r="H176" s="8"/>
      <c r="I176" s="8"/>
      <c r="J176" s="8"/>
      <c r="K176" s="8"/>
      <c r="L176" s="8"/>
      <c r="M176" s="8"/>
    </row>
    <row r="177" spans="2:13" s="23" customFormat="1" ht="12.75">
      <c r="B177" s="8"/>
      <c r="C177" s="8"/>
      <c r="F177" s="8"/>
      <c r="G177" s="8"/>
      <c r="H177" s="8"/>
      <c r="I177" s="8"/>
      <c r="J177" s="8"/>
      <c r="K177" s="8"/>
      <c r="L177" s="8"/>
      <c r="M177" s="8"/>
    </row>
    <row r="178" spans="2:13" s="23" customFormat="1" ht="12.75">
      <c r="B178" s="8"/>
      <c r="C178" s="8"/>
      <c r="F178" s="8"/>
      <c r="G178" s="8"/>
      <c r="H178" s="8"/>
      <c r="I178" s="8"/>
      <c r="J178" s="8"/>
      <c r="K178" s="8"/>
      <c r="L178" s="8"/>
      <c r="M178" s="8"/>
    </row>
    <row r="179" spans="2:13" s="23" customFormat="1" ht="12.75">
      <c r="B179" s="8"/>
      <c r="C179" s="8"/>
      <c r="F179" s="8"/>
      <c r="G179" s="8"/>
      <c r="H179" s="8"/>
      <c r="I179" s="8"/>
      <c r="J179" s="8"/>
      <c r="K179" s="8"/>
      <c r="L179" s="8"/>
      <c r="M179" s="8"/>
    </row>
    <row r="180" spans="2:13" s="23" customFormat="1" ht="12.75">
      <c r="B180" s="8"/>
      <c r="C180" s="8"/>
      <c r="F180" s="8"/>
      <c r="G180" s="8"/>
      <c r="H180" s="8"/>
      <c r="I180" s="8"/>
      <c r="J180" s="8"/>
      <c r="K180" s="8"/>
      <c r="L180" s="8"/>
      <c r="M180" s="8"/>
    </row>
    <row r="181" spans="2:13" s="23" customFormat="1" ht="12.75">
      <c r="B181" s="8"/>
      <c r="C181" s="8"/>
      <c r="F181" s="8"/>
      <c r="G181" s="8"/>
      <c r="H181" s="8"/>
      <c r="I181" s="8"/>
      <c r="J181" s="8"/>
      <c r="K181" s="8"/>
      <c r="L181" s="8"/>
      <c r="M181" s="8"/>
    </row>
    <row r="182" spans="2:13" s="23" customFormat="1" ht="12.75">
      <c r="B182" s="8"/>
      <c r="C182" s="8"/>
      <c r="F182" s="8"/>
      <c r="G182" s="8"/>
      <c r="H182" s="8"/>
      <c r="I182" s="8"/>
      <c r="J182" s="8"/>
      <c r="K182" s="8"/>
      <c r="L182" s="8"/>
      <c r="M182" s="8"/>
    </row>
    <row r="183" spans="2:13" s="23" customFormat="1" ht="12.75">
      <c r="B183" s="8"/>
      <c r="C183" s="8"/>
      <c r="F183" s="8"/>
      <c r="G183" s="8"/>
      <c r="H183" s="8"/>
      <c r="I183" s="8"/>
      <c r="J183" s="8"/>
      <c r="K183" s="8"/>
      <c r="L183" s="8"/>
      <c r="M183" s="8"/>
    </row>
    <row r="184" spans="2:13" s="23" customFormat="1" ht="12.75">
      <c r="B184" s="8"/>
      <c r="C184" s="8"/>
      <c r="F184" s="8"/>
      <c r="G184" s="8"/>
      <c r="H184" s="8"/>
      <c r="I184" s="8"/>
      <c r="J184" s="8"/>
      <c r="K184" s="8"/>
      <c r="L184" s="8"/>
      <c r="M184" s="8"/>
    </row>
    <row r="185" spans="2:13" s="23" customFormat="1" ht="12.75">
      <c r="B185" s="8"/>
      <c r="C185" s="8"/>
      <c r="F185" s="8"/>
      <c r="G185" s="8"/>
      <c r="H185" s="8"/>
      <c r="I185" s="8"/>
      <c r="J185" s="8"/>
      <c r="K185" s="8"/>
      <c r="L185" s="8"/>
      <c r="M185" s="8"/>
    </row>
    <row r="186" spans="2:13" s="23" customFormat="1" ht="12.75">
      <c r="B186" s="8"/>
      <c r="C186" s="8"/>
      <c r="F186" s="8"/>
      <c r="G186" s="8"/>
      <c r="H186" s="8"/>
      <c r="I186" s="8"/>
      <c r="J186" s="8"/>
      <c r="K186" s="8"/>
      <c r="L186" s="8"/>
      <c r="M186" s="8"/>
    </row>
    <row r="187" spans="2:13" s="23" customFormat="1" ht="12.75" customHeight="1">
      <c r="B187" s="8"/>
      <c r="C187" s="8"/>
      <c r="F187" s="8"/>
      <c r="G187" s="8"/>
      <c r="H187" s="8"/>
      <c r="I187" s="8"/>
      <c r="J187" s="8"/>
      <c r="K187" s="8"/>
      <c r="L187" s="8"/>
      <c r="M187" s="8"/>
    </row>
    <row r="188" spans="2:13" s="23" customFormat="1" ht="12.75">
      <c r="B188" s="8"/>
      <c r="C188" s="8"/>
      <c r="F188" s="8"/>
      <c r="G188" s="8"/>
      <c r="H188" s="8"/>
      <c r="I188" s="8"/>
      <c r="J188" s="8"/>
      <c r="K188" s="8"/>
      <c r="L188" s="8"/>
      <c r="M188" s="8"/>
    </row>
    <row r="189" spans="2:13" s="23" customFormat="1" ht="12.75">
      <c r="B189" s="8"/>
      <c r="C189" s="8"/>
      <c r="F189" s="8"/>
      <c r="G189" s="8"/>
      <c r="H189" s="8"/>
      <c r="I189" s="8"/>
      <c r="J189" s="8"/>
      <c r="K189" s="8"/>
      <c r="L189" s="8"/>
      <c r="M189" s="8"/>
    </row>
    <row r="190" spans="2:13" s="23" customFormat="1" ht="12.75">
      <c r="B190" s="8"/>
      <c r="C190" s="8"/>
      <c r="F190" s="8"/>
      <c r="G190" s="8"/>
      <c r="H190" s="8"/>
      <c r="I190" s="8"/>
      <c r="J190" s="8"/>
      <c r="K190" s="8"/>
      <c r="L190" s="8"/>
      <c r="M190" s="8"/>
    </row>
    <row r="191" spans="2:13" s="23" customFormat="1" ht="12.75">
      <c r="B191" s="8"/>
      <c r="C191" s="8"/>
      <c r="F191" s="8"/>
      <c r="G191" s="8"/>
      <c r="H191" s="8"/>
      <c r="I191" s="8"/>
      <c r="J191" s="8"/>
      <c r="K191" s="8"/>
      <c r="L191" s="8"/>
      <c r="M191" s="8"/>
    </row>
    <row r="192" spans="2:13" s="23" customFormat="1" ht="12.75">
      <c r="B192" s="8"/>
      <c r="C192" s="8"/>
      <c r="F192" s="8"/>
      <c r="G192" s="8"/>
      <c r="H192" s="8"/>
      <c r="I192" s="8"/>
      <c r="J192" s="8"/>
      <c r="K192" s="8"/>
      <c r="L192" s="8"/>
      <c r="M192" s="8"/>
    </row>
    <row r="193" spans="2:13" s="23" customFormat="1" ht="12.75">
      <c r="B193" s="8"/>
      <c r="C193" s="8"/>
      <c r="F193" s="8"/>
      <c r="G193" s="8"/>
      <c r="H193" s="8"/>
      <c r="I193" s="8"/>
      <c r="J193" s="8"/>
      <c r="K193" s="8"/>
      <c r="L193" s="8"/>
      <c r="M193" s="8"/>
    </row>
    <row r="194" spans="2:13" s="23" customFormat="1" ht="12.75">
      <c r="B194" s="8"/>
      <c r="C194" s="8"/>
      <c r="F194" s="8"/>
      <c r="G194" s="8"/>
      <c r="H194" s="8"/>
      <c r="I194" s="8"/>
      <c r="J194" s="8"/>
      <c r="K194" s="8"/>
      <c r="L194" s="8"/>
      <c r="M194" s="8"/>
    </row>
    <row r="195" spans="2:13" s="23" customFormat="1" ht="12.75">
      <c r="B195" s="8"/>
      <c r="C195" s="8"/>
      <c r="F195" s="8"/>
      <c r="G195" s="8"/>
      <c r="H195" s="8"/>
      <c r="I195" s="8"/>
      <c r="J195" s="8"/>
      <c r="K195" s="8"/>
      <c r="L195" s="8"/>
      <c r="M195" s="8"/>
    </row>
    <row r="196" spans="2:13" s="23" customFormat="1" ht="12.75">
      <c r="B196" s="8"/>
      <c r="C196" s="8"/>
      <c r="F196" s="8"/>
      <c r="G196" s="8"/>
      <c r="H196" s="8"/>
      <c r="I196" s="8"/>
      <c r="J196" s="8"/>
      <c r="K196" s="8"/>
      <c r="L196" s="8"/>
      <c r="M196" s="8"/>
    </row>
    <row r="197" spans="2:13" s="23" customFormat="1" ht="12.75">
      <c r="B197" s="8"/>
      <c r="C197" s="8"/>
      <c r="F197" s="8"/>
      <c r="G197" s="8"/>
      <c r="H197" s="8"/>
      <c r="I197" s="8"/>
      <c r="J197" s="8"/>
      <c r="K197" s="8"/>
      <c r="L197" s="8"/>
      <c r="M197" s="8"/>
    </row>
    <row r="198" spans="2:13" s="23" customFormat="1" ht="12.75">
      <c r="B198" s="8"/>
      <c r="C198" s="8"/>
      <c r="F198" s="8"/>
      <c r="G198" s="8"/>
      <c r="H198" s="8"/>
      <c r="I198" s="8"/>
      <c r="J198" s="8"/>
      <c r="K198" s="8"/>
      <c r="L198" s="8"/>
      <c r="M198" s="8"/>
    </row>
    <row r="199" spans="2:13" s="23" customFormat="1" ht="12.75">
      <c r="B199" s="8"/>
      <c r="C199" s="8"/>
      <c r="F199" s="8"/>
      <c r="G199" s="8"/>
      <c r="H199" s="8"/>
      <c r="I199" s="8"/>
      <c r="J199" s="8"/>
      <c r="K199" s="8"/>
      <c r="L199" s="8"/>
      <c r="M199" s="8"/>
    </row>
    <row r="200" spans="2:13" s="23" customFormat="1" ht="12.75">
      <c r="B200" s="8"/>
      <c r="C200" s="8"/>
      <c r="F200" s="8"/>
      <c r="G200" s="8"/>
      <c r="H200" s="8"/>
      <c r="I200" s="8"/>
      <c r="J200" s="8"/>
      <c r="K200" s="8"/>
      <c r="L200" s="8"/>
      <c r="M200" s="8"/>
    </row>
    <row r="201" spans="2:13" s="23" customFormat="1" ht="12.75">
      <c r="B201" s="8"/>
      <c r="C201" s="8"/>
      <c r="F201" s="8"/>
      <c r="G201" s="8"/>
      <c r="H201" s="8"/>
      <c r="I201" s="8"/>
      <c r="J201" s="8"/>
      <c r="K201" s="8"/>
      <c r="L201" s="8"/>
      <c r="M201" s="8"/>
    </row>
    <row r="202" spans="2:13" s="23" customFormat="1" ht="12.75">
      <c r="B202" s="8"/>
      <c r="C202" s="8"/>
      <c r="F202" s="8"/>
      <c r="G202" s="8"/>
      <c r="H202" s="8"/>
      <c r="I202" s="8"/>
      <c r="J202" s="8"/>
      <c r="K202" s="8"/>
      <c r="L202" s="8"/>
      <c r="M202" s="8"/>
    </row>
    <row r="203" spans="2:13" s="23" customFormat="1" ht="12.75">
      <c r="B203" s="8"/>
      <c r="C203" s="8"/>
      <c r="F203" s="8"/>
      <c r="G203" s="8"/>
      <c r="H203" s="8"/>
      <c r="I203" s="8"/>
      <c r="J203" s="8"/>
      <c r="K203" s="8"/>
      <c r="L203" s="8"/>
      <c r="M203" s="8"/>
    </row>
    <row r="204" spans="2:13" s="23" customFormat="1" ht="12.75">
      <c r="B204" s="8"/>
      <c r="C204" s="8"/>
      <c r="F204" s="8"/>
      <c r="G204" s="8"/>
      <c r="H204" s="8"/>
      <c r="I204" s="8"/>
      <c r="J204" s="8"/>
      <c r="K204" s="8"/>
      <c r="L204" s="8"/>
      <c r="M204" s="8"/>
    </row>
    <row r="205" spans="2:13" s="23" customFormat="1" ht="12.75">
      <c r="B205" s="8"/>
      <c r="C205" s="8"/>
      <c r="F205" s="8"/>
      <c r="G205" s="8"/>
      <c r="H205" s="8"/>
      <c r="I205" s="8"/>
      <c r="J205" s="8"/>
      <c r="K205" s="8"/>
      <c r="L205" s="8"/>
      <c r="M205" s="8"/>
    </row>
    <row r="206" spans="2:13" s="23" customFormat="1" ht="12.75">
      <c r="B206" s="8"/>
      <c r="C206" s="8"/>
      <c r="F206" s="8"/>
      <c r="G206" s="8"/>
      <c r="H206" s="8"/>
      <c r="I206" s="8"/>
      <c r="J206" s="8"/>
      <c r="K206" s="8"/>
      <c r="L206" s="8"/>
      <c r="M206" s="8"/>
    </row>
    <row r="207" spans="2:13" s="23" customFormat="1" ht="12.75">
      <c r="B207" s="8"/>
      <c r="C207" s="8"/>
      <c r="F207" s="8"/>
      <c r="G207" s="8"/>
      <c r="H207" s="8"/>
      <c r="I207" s="8"/>
      <c r="J207" s="8"/>
      <c r="K207" s="8"/>
      <c r="L207" s="8"/>
      <c r="M207" s="8"/>
    </row>
    <row r="208" spans="2:13" s="23" customFormat="1" ht="12.75">
      <c r="B208" s="8"/>
      <c r="C208" s="8"/>
      <c r="F208" s="8"/>
      <c r="G208" s="8"/>
      <c r="H208" s="8"/>
      <c r="I208" s="8"/>
      <c r="J208" s="8"/>
      <c r="K208" s="8"/>
      <c r="L208" s="8"/>
      <c r="M208" s="8"/>
    </row>
    <row r="209" spans="2:13" s="23" customFormat="1" ht="12.75">
      <c r="B209" s="8"/>
      <c r="C209" s="8"/>
      <c r="F209" s="8"/>
      <c r="G209" s="8"/>
      <c r="H209" s="8"/>
      <c r="I209" s="8"/>
      <c r="J209" s="8"/>
      <c r="K209" s="8"/>
      <c r="L209" s="8"/>
      <c r="M209" s="8"/>
    </row>
    <row r="210" spans="2:13" s="23" customFormat="1" ht="12.75">
      <c r="B210" s="8"/>
      <c r="C210" s="8"/>
      <c r="F210" s="8"/>
      <c r="G210" s="8"/>
      <c r="H210" s="8"/>
      <c r="I210" s="8"/>
      <c r="J210" s="8"/>
      <c r="K210" s="8"/>
      <c r="L210" s="8"/>
      <c r="M210" s="8"/>
    </row>
    <row r="211" spans="2:13" s="23" customFormat="1" ht="12.75">
      <c r="B211" s="8"/>
      <c r="C211" s="8"/>
      <c r="F211" s="8"/>
      <c r="G211" s="8"/>
      <c r="H211" s="8"/>
      <c r="I211" s="8"/>
      <c r="J211" s="8"/>
      <c r="K211" s="8"/>
      <c r="L211" s="8"/>
      <c r="M211" s="8"/>
    </row>
    <row r="212" spans="2:13" s="23" customFormat="1" ht="12.75">
      <c r="B212" s="8"/>
      <c r="C212" s="8"/>
      <c r="F212" s="8"/>
      <c r="G212" s="8"/>
      <c r="H212" s="8"/>
      <c r="I212" s="8"/>
      <c r="J212" s="8"/>
      <c r="K212" s="8"/>
      <c r="L212" s="8"/>
      <c r="M212" s="8"/>
    </row>
    <row r="213" spans="2:13" s="23" customFormat="1" ht="12.75">
      <c r="B213" s="8"/>
      <c r="C213" s="8"/>
      <c r="F213" s="8"/>
      <c r="G213" s="8"/>
      <c r="H213" s="8"/>
      <c r="I213" s="8"/>
      <c r="J213" s="8"/>
      <c r="K213" s="8"/>
      <c r="L213" s="8"/>
      <c r="M213" s="8"/>
    </row>
    <row r="214" spans="2:13" s="23" customFormat="1" ht="12.75">
      <c r="B214" s="8"/>
      <c r="C214" s="8"/>
      <c r="F214" s="8"/>
      <c r="G214" s="8"/>
      <c r="H214" s="8"/>
      <c r="I214" s="8"/>
      <c r="J214" s="8"/>
      <c r="K214" s="8"/>
      <c r="L214" s="8"/>
      <c r="M214" s="8"/>
    </row>
    <row r="215" spans="2:13" s="23" customFormat="1" ht="12.75">
      <c r="B215" s="8"/>
      <c r="C215" s="8"/>
      <c r="F215" s="8"/>
      <c r="G215" s="8"/>
      <c r="H215" s="8"/>
      <c r="I215" s="8"/>
      <c r="J215" s="8"/>
      <c r="K215" s="8"/>
      <c r="L215" s="8"/>
      <c r="M215" s="8"/>
    </row>
    <row r="216" spans="2:13" s="23" customFormat="1" ht="12.75" customHeight="1">
      <c r="B216" s="8"/>
      <c r="C216" s="8"/>
      <c r="F216" s="8"/>
      <c r="G216" s="8"/>
      <c r="H216" s="8"/>
      <c r="I216" s="8"/>
      <c r="J216" s="8"/>
      <c r="K216" s="8"/>
      <c r="L216" s="8"/>
      <c r="M216" s="8"/>
    </row>
    <row r="217" spans="2:13" s="23" customFormat="1" ht="12.75">
      <c r="B217" s="8"/>
      <c r="C217" s="8"/>
      <c r="F217" s="8"/>
      <c r="G217" s="8"/>
      <c r="H217" s="8"/>
      <c r="I217" s="8"/>
      <c r="J217" s="8"/>
      <c r="K217" s="8"/>
      <c r="L217" s="8"/>
      <c r="M217" s="8"/>
    </row>
    <row r="218" spans="2:13" s="23" customFormat="1" ht="12.75">
      <c r="B218" s="8"/>
      <c r="C218" s="8"/>
      <c r="F218" s="8"/>
      <c r="G218" s="8"/>
      <c r="H218" s="8"/>
      <c r="I218" s="8"/>
      <c r="J218" s="8"/>
      <c r="K218" s="8"/>
      <c r="L218" s="8"/>
      <c r="M218" s="8"/>
    </row>
    <row r="219" spans="2:13" s="23" customFormat="1" ht="12.75">
      <c r="B219" s="8"/>
      <c r="C219" s="8"/>
      <c r="F219" s="8"/>
      <c r="G219" s="8"/>
      <c r="H219" s="8"/>
      <c r="I219" s="8"/>
      <c r="J219" s="8"/>
      <c r="K219" s="8"/>
      <c r="L219" s="8"/>
      <c r="M219" s="8"/>
    </row>
    <row r="220" spans="2:13" s="23" customFormat="1" ht="12.75">
      <c r="B220" s="8"/>
      <c r="C220" s="8"/>
      <c r="F220" s="8"/>
      <c r="G220" s="8"/>
      <c r="H220" s="8"/>
      <c r="I220" s="8"/>
      <c r="J220" s="8"/>
      <c r="K220" s="8"/>
      <c r="L220" s="8"/>
      <c r="M220" s="8"/>
    </row>
    <row r="221" spans="2:13" s="23" customFormat="1" ht="12.75">
      <c r="B221" s="8"/>
      <c r="C221" s="8"/>
      <c r="F221" s="8"/>
      <c r="G221" s="8"/>
      <c r="H221" s="8"/>
      <c r="I221" s="8"/>
      <c r="J221" s="8"/>
      <c r="K221" s="8"/>
      <c r="L221" s="8"/>
      <c r="M221" s="8"/>
    </row>
    <row r="222" spans="2:13" s="23" customFormat="1" ht="12.75">
      <c r="B222" s="8"/>
      <c r="C222" s="8"/>
      <c r="F222" s="8"/>
      <c r="G222" s="8"/>
      <c r="H222" s="8"/>
      <c r="I222" s="8"/>
      <c r="J222" s="8"/>
      <c r="K222" s="8"/>
      <c r="L222" s="8"/>
      <c r="M222" s="8"/>
    </row>
    <row r="223" spans="2:13" s="23" customFormat="1" ht="12.75">
      <c r="B223" s="8"/>
      <c r="C223" s="8"/>
      <c r="F223" s="8"/>
      <c r="G223" s="8"/>
      <c r="H223" s="8"/>
      <c r="I223" s="8"/>
      <c r="J223" s="8"/>
      <c r="K223" s="8"/>
      <c r="L223" s="8"/>
      <c r="M223" s="8"/>
    </row>
    <row r="224" spans="2:13" s="23" customFormat="1" ht="12.75">
      <c r="B224" s="8"/>
      <c r="C224" s="8"/>
      <c r="F224" s="8"/>
      <c r="G224" s="8"/>
      <c r="H224" s="8"/>
      <c r="I224" s="8"/>
      <c r="J224" s="8"/>
      <c r="K224" s="8"/>
      <c r="L224" s="8"/>
      <c r="M224" s="8"/>
    </row>
    <row r="225" spans="2:13" s="23" customFormat="1" ht="12.75">
      <c r="B225" s="8"/>
      <c r="C225" s="8"/>
      <c r="F225" s="8"/>
      <c r="G225" s="8"/>
      <c r="H225" s="8"/>
      <c r="I225" s="8"/>
      <c r="J225" s="8"/>
      <c r="K225" s="8"/>
      <c r="L225" s="8"/>
      <c r="M225" s="8"/>
    </row>
    <row r="226" spans="2:13" s="23" customFormat="1" ht="12.75">
      <c r="B226" s="8"/>
      <c r="C226" s="8"/>
      <c r="F226" s="8"/>
      <c r="G226" s="8"/>
      <c r="H226" s="8"/>
      <c r="I226" s="8"/>
      <c r="J226" s="8"/>
      <c r="K226" s="8"/>
      <c r="L226" s="8"/>
      <c r="M226" s="8"/>
    </row>
    <row r="227" spans="2:13" s="23" customFormat="1" ht="12.75">
      <c r="B227" s="8"/>
      <c r="C227" s="8"/>
      <c r="F227" s="8"/>
      <c r="G227" s="8"/>
      <c r="H227" s="8"/>
      <c r="I227" s="8"/>
      <c r="J227" s="8"/>
      <c r="K227" s="8"/>
      <c r="L227" s="8"/>
      <c r="M227" s="8"/>
    </row>
    <row r="228" spans="2:13" s="23" customFormat="1" ht="12.75">
      <c r="B228" s="8"/>
      <c r="C228" s="8"/>
      <c r="F228" s="8"/>
      <c r="G228" s="8"/>
      <c r="H228" s="8"/>
      <c r="I228" s="8"/>
      <c r="J228" s="8"/>
      <c r="K228" s="8"/>
      <c r="L228" s="8"/>
      <c r="M228" s="8"/>
    </row>
    <row r="229" spans="2:13" s="23" customFormat="1" ht="12.75">
      <c r="B229" s="8"/>
      <c r="C229" s="8"/>
      <c r="F229" s="8"/>
      <c r="G229" s="8"/>
      <c r="H229" s="8"/>
      <c r="I229" s="8"/>
      <c r="J229" s="8"/>
      <c r="K229" s="8"/>
      <c r="L229" s="8"/>
      <c r="M229" s="8"/>
    </row>
    <row r="230" spans="2:13" s="23" customFormat="1" ht="12.75">
      <c r="B230" s="8"/>
      <c r="C230" s="8"/>
      <c r="F230" s="8"/>
      <c r="G230" s="8"/>
      <c r="H230" s="8"/>
      <c r="I230" s="8"/>
      <c r="J230" s="8"/>
      <c r="K230" s="8"/>
      <c r="L230" s="8"/>
      <c r="M230" s="8"/>
    </row>
    <row r="231" spans="2:13" s="23" customFormat="1" ht="12.75" customHeight="1">
      <c r="B231" s="8"/>
      <c r="C231" s="8"/>
      <c r="F231" s="8"/>
      <c r="G231" s="8"/>
      <c r="H231" s="8"/>
      <c r="I231" s="8"/>
      <c r="J231" s="8"/>
      <c r="K231" s="8"/>
      <c r="L231" s="8"/>
      <c r="M231" s="8"/>
    </row>
    <row r="232" spans="2:13" s="23" customFormat="1" ht="12.75">
      <c r="B232" s="8"/>
      <c r="C232" s="8"/>
      <c r="F232" s="8"/>
      <c r="G232" s="8"/>
      <c r="H232" s="8"/>
      <c r="I232" s="8"/>
      <c r="J232" s="8"/>
      <c r="K232" s="8"/>
      <c r="L232" s="8"/>
      <c r="M232" s="8"/>
    </row>
    <row r="233" spans="2:13" s="23" customFormat="1" ht="12.75" customHeight="1">
      <c r="B233" s="8"/>
      <c r="C233" s="8"/>
      <c r="F233" s="8"/>
      <c r="G233" s="8"/>
      <c r="H233" s="8"/>
      <c r="I233" s="8"/>
      <c r="J233" s="8"/>
      <c r="K233" s="8"/>
      <c r="L233" s="8"/>
      <c r="M233" s="8"/>
    </row>
    <row r="234" spans="2:13" s="23" customFormat="1" ht="12.75">
      <c r="B234" s="8"/>
      <c r="C234" s="8"/>
      <c r="F234" s="8"/>
      <c r="G234" s="8"/>
      <c r="H234" s="8"/>
      <c r="I234" s="8"/>
      <c r="J234" s="8"/>
      <c r="K234" s="8"/>
      <c r="L234" s="8"/>
      <c r="M234" s="8"/>
    </row>
    <row r="235" spans="2:13" s="23" customFormat="1" ht="12.75">
      <c r="B235" s="8"/>
      <c r="C235" s="8"/>
      <c r="F235" s="8"/>
      <c r="G235" s="8"/>
      <c r="H235" s="8"/>
      <c r="I235" s="8"/>
      <c r="J235" s="8"/>
      <c r="K235" s="8"/>
      <c r="L235" s="8"/>
      <c r="M235" s="8"/>
    </row>
    <row r="236" spans="2:13" s="23" customFormat="1" ht="12.75">
      <c r="B236" s="8"/>
      <c r="C236" s="8"/>
      <c r="F236" s="8"/>
      <c r="G236" s="8"/>
      <c r="H236" s="8"/>
      <c r="I236" s="8"/>
      <c r="J236" s="8"/>
      <c r="K236" s="8"/>
      <c r="L236" s="8"/>
      <c r="M236" s="8"/>
    </row>
    <row r="237" spans="2:13" s="23" customFormat="1" ht="12.75">
      <c r="B237" s="8"/>
      <c r="C237" s="8"/>
      <c r="F237" s="8"/>
      <c r="G237" s="8"/>
      <c r="H237" s="8"/>
      <c r="I237" s="8"/>
      <c r="J237" s="8"/>
      <c r="K237" s="8"/>
      <c r="L237" s="8"/>
      <c r="M237" s="8"/>
    </row>
    <row r="238" spans="2:13" s="23" customFormat="1" ht="12.75">
      <c r="B238" s="8"/>
      <c r="C238" s="8"/>
      <c r="F238" s="8"/>
      <c r="G238" s="8"/>
      <c r="H238" s="8"/>
      <c r="I238" s="8"/>
      <c r="J238" s="8"/>
      <c r="K238" s="8"/>
      <c r="L238" s="8"/>
      <c r="M238" s="8"/>
    </row>
    <row r="239" spans="2:13" s="23" customFormat="1" ht="12.75">
      <c r="B239" s="8"/>
      <c r="C239" s="8"/>
      <c r="F239" s="8"/>
      <c r="G239" s="8"/>
      <c r="H239" s="8"/>
      <c r="I239" s="8"/>
      <c r="J239" s="8"/>
      <c r="K239" s="8"/>
      <c r="L239" s="8"/>
      <c r="M239" s="8"/>
    </row>
    <row r="240" spans="2:13" s="23" customFormat="1" ht="12.75">
      <c r="B240" s="8"/>
      <c r="C240" s="8"/>
      <c r="F240" s="8"/>
      <c r="G240" s="8"/>
      <c r="H240" s="8"/>
      <c r="I240" s="8"/>
      <c r="J240" s="8"/>
      <c r="K240" s="8"/>
      <c r="L240" s="8"/>
      <c r="M240" s="8"/>
    </row>
    <row r="241" spans="2:13" s="23" customFormat="1" ht="12.75">
      <c r="B241" s="8"/>
      <c r="C241" s="8"/>
      <c r="F241" s="8"/>
      <c r="G241" s="8"/>
      <c r="H241" s="8"/>
      <c r="I241" s="8"/>
      <c r="J241" s="8"/>
      <c r="K241" s="8"/>
      <c r="L241" s="8"/>
      <c r="M241" s="8"/>
    </row>
    <row r="242" spans="2:13" s="23" customFormat="1" ht="12.75">
      <c r="B242" s="8"/>
      <c r="C242" s="8"/>
      <c r="F242" s="8"/>
      <c r="G242" s="8"/>
      <c r="H242" s="8"/>
      <c r="I242" s="8"/>
      <c r="J242" s="8"/>
      <c r="K242" s="8"/>
      <c r="L242" s="8"/>
      <c r="M242" s="8"/>
    </row>
    <row r="243" spans="2:13" s="23" customFormat="1" ht="12.75">
      <c r="B243" s="8"/>
      <c r="C243" s="8"/>
      <c r="F243" s="8"/>
      <c r="G243" s="8"/>
      <c r="H243" s="8"/>
      <c r="I243" s="8"/>
      <c r="J243" s="8"/>
      <c r="K243" s="8"/>
      <c r="L243" s="8"/>
      <c r="M243" s="8"/>
    </row>
    <row r="244" spans="2:13" s="23" customFormat="1" ht="12.75">
      <c r="B244" s="8"/>
      <c r="C244" s="8"/>
      <c r="F244" s="8"/>
      <c r="G244" s="8"/>
      <c r="H244" s="8"/>
      <c r="I244" s="8"/>
      <c r="J244" s="8"/>
      <c r="K244" s="8"/>
      <c r="L244" s="8"/>
      <c r="M244" s="8"/>
    </row>
    <row r="245" spans="2:13" s="23" customFormat="1" ht="12.75">
      <c r="B245" s="8"/>
      <c r="C245" s="8"/>
      <c r="F245" s="8"/>
      <c r="G245" s="8"/>
      <c r="H245" s="8"/>
      <c r="I245" s="8"/>
      <c r="J245" s="8"/>
      <c r="K245" s="8"/>
      <c r="L245" s="8"/>
      <c r="M245" s="8"/>
    </row>
    <row r="246" spans="2:13" s="23" customFormat="1" ht="12.75">
      <c r="B246" s="8"/>
      <c r="C246" s="8"/>
      <c r="F246" s="8"/>
      <c r="G246" s="8"/>
      <c r="H246" s="8"/>
      <c r="I246" s="8"/>
      <c r="J246" s="8"/>
      <c r="K246" s="8"/>
      <c r="L246" s="8"/>
      <c r="M246" s="8"/>
    </row>
    <row r="247" spans="2:13" s="23" customFormat="1" ht="12.75">
      <c r="B247" s="8"/>
      <c r="C247" s="8"/>
      <c r="F247" s="8"/>
      <c r="G247" s="8"/>
      <c r="H247" s="8"/>
      <c r="I247" s="8"/>
      <c r="J247" s="8"/>
      <c r="K247" s="8"/>
      <c r="L247" s="8"/>
      <c r="M247" s="8"/>
    </row>
    <row r="248" spans="2:13" s="23" customFormat="1" ht="12.75">
      <c r="B248" s="8"/>
      <c r="C248" s="8"/>
      <c r="F248" s="8"/>
      <c r="G248" s="8"/>
      <c r="H248" s="8"/>
      <c r="I248" s="8"/>
      <c r="J248" s="8"/>
      <c r="K248" s="8"/>
      <c r="L248" s="8"/>
      <c r="M248" s="8"/>
    </row>
    <row r="249" spans="2:13" s="23" customFormat="1" ht="12.75">
      <c r="B249" s="8"/>
      <c r="C249" s="8"/>
      <c r="F249" s="8"/>
      <c r="G249" s="8"/>
      <c r="H249" s="8"/>
      <c r="I249" s="8"/>
      <c r="J249" s="8"/>
      <c r="K249" s="8"/>
      <c r="L249" s="8"/>
      <c r="M249" s="8"/>
    </row>
    <row r="250" spans="2:13" s="23" customFormat="1" ht="12.75">
      <c r="B250" s="8"/>
      <c r="C250" s="8"/>
      <c r="F250" s="8"/>
      <c r="G250" s="8"/>
      <c r="H250" s="8"/>
      <c r="I250" s="8"/>
      <c r="J250" s="8"/>
      <c r="K250" s="8"/>
      <c r="L250" s="8"/>
      <c r="M250" s="8"/>
    </row>
    <row r="251" spans="2:13" s="23" customFormat="1" ht="12.75">
      <c r="B251" s="8"/>
      <c r="C251" s="8"/>
      <c r="F251" s="8"/>
      <c r="G251" s="8"/>
      <c r="H251" s="8"/>
      <c r="I251" s="8"/>
      <c r="J251" s="8"/>
      <c r="K251" s="8"/>
      <c r="L251" s="8"/>
      <c r="M251" s="8"/>
    </row>
    <row r="252" spans="2:13" s="23" customFormat="1" ht="12.75">
      <c r="B252" s="8"/>
      <c r="C252" s="8"/>
      <c r="F252" s="8"/>
      <c r="G252" s="8"/>
      <c r="H252" s="8"/>
      <c r="I252" s="8"/>
      <c r="J252" s="8"/>
      <c r="K252" s="8"/>
      <c r="L252" s="8"/>
      <c r="M252" s="8"/>
    </row>
    <row r="253" spans="2:13" s="23" customFormat="1" ht="12.75">
      <c r="B253" s="8"/>
      <c r="C253" s="8"/>
      <c r="F253" s="8"/>
      <c r="G253" s="8"/>
      <c r="H253" s="8"/>
      <c r="I253" s="8"/>
      <c r="J253" s="8"/>
      <c r="K253" s="8"/>
      <c r="L253" s="8"/>
      <c r="M253" s="8"/>
    </row>
    <row r="254" spans="2:13" s="23" customFormat="1" ht="12.75">
      <c r="B254" s="8"/>
      <c r="C254" s="8"/>
      <c r="F254" s="8"/>
      <c r="G254" s="8"/>
      <c r="H254" s="8"/>
      <c r="I254" s="8"/>
      <c r="J254" s="8"/>
      <c r="K254" s="8"/>
      <c r="L254" s="8"/>
      <c r="M254" s="8"/>
    </row>
    <row r="255" spans="2:13" s="23" customFormat="1" ht="12.75">
      <c r="B255" s="8"/>
      <c r="C255" s="8"/>
      <c r="F255" s="8"/>
      <c r="G255" s="8"/>
      <c r="H255" s="8"/>
      <c r="I255" s="8"/>
      <c r="J255" s="8"/>
      <c r="K255" s="8"/>
      <c r="L255" s="8"/>
      <c r="M255" s="8"/>
    </row>
    <row r="256" spans="2:13" s="23" customFormat="1" ht="12.75">
      <c r="B256" s="8"/>
      <c r="C256" s="8"/>
      <c r="F256" s="8"/>
      <c r="G256" s="8"/>
      <c r="H256" s="8"/>
      <c r="I256" s="8"/>
      <c r="J256" s="8"/>
      <c r="K256" s="8"/>
      <c r="L256" s="8"/>
      <c r="M256" s="8"/>
    </row>
    <row r="257" spans="2:13" s="23" customFormat="1" ht="12.75">
      <c r="B257" s="8"/>
      <c r="C257" s="8"/>
      <c r="F257" s="8"/>
      <c r="G257" s="8"/>
      <c r="H257" s="8"/>
      <c r="I257" s="8"/>
      <c r="J257" s="8"/>
      <c r="K257" s="8"/>
      <c r="L257" s="8"/>
      <c r="M257" s="8"/>
    </row>
    <row r="258" spans="2:13" s="23" customFormat="1" ht="12.75">
      <c r="B258" s="8"/>
      <c r="C258" s="8"/>
      <c r="F258" s="8"/>
      <c r="G258" s="8"/>
      <c r="H258" s="8"/>
      <c r="I258" s="8"/>
      <c r="J258" s="8"/>
      <c r="K258" s="8"/>
      <c r="L258" s="8"/>
      <c r="M258" s="8"/>
    </row>
    <row r="260" ht="12.75" customHeight="1"/>
    <row r="263" spans="2:13" s="34" customFormat="1" ht="12.75">
      <c r="B263" s="17"/>
      <c r="C263" s="17"/>
      <c r="D263" s="43"/>
      <c r="E263" s="43"/>
      <c r="F263" s="17"/>
      <c r="G263" s="17"/>
      <c r="H263" s="17"/>
      <c r="I263" s="17"/>
      <c r="J263" s="17"/>
      <c r="K263" s="17"/>
      <c r="L263" s="17"/>
      <c r="M263" s="17"/>
    </row>
    <row r="271" ht="12.75" customHeight="1"/>
    <row r="275" spans="2:13" s="43" customFormat="1" ht="12.75" customHeight="1">
      <c r="B275" s="17"/>
      <c r="C275" s="17"/>
      <c r="F275" s="17"/>
      <c r="G275" s="17"/>
      <c r="H275" s="17"/>
      <c r="I275" s="17"/>
      <c r="J275" s="17"/>
      <c r="K275" s="17"/>
      <c r="L275" s="17"/>
      <c r="M275" s="17"/>
    </row>
    <row r="276" spans="2:13" s="43" customFormat="1" ht="12.75">
      <c r="B276" s="17"/>
      <c r="C276" s="17"/>
      <c r="F276" s="17"/>
      <c r="G276" s="17"/>
      <c r="H276" s="17"/>
      <c r="I276" s="17"/>
      <c r="J276" s="17"/>
      <c r="K276" s="17"/>
      <c r="L276" s="17"/>
      <c r="M276" s="17"/>
    </row>
    <row r="277" spans="2:13" s="43" customFormat="1" ht="12.75">
      <c r="B277" s="17"/>
      <c r="C277" s="17"/>
      <c r="F277" s="17"/>
      <c r="G277" s="17"/>
      <c r="H277" s="17"/>
      <c r="I277" s="17"/>
      <c r="J277" s="17"/>
      <c r="K277" s="17"/>
      <c r="L277" s="17"/>
      <c r="M277" s="17"/>
    </row>
    <row r="278" spans="2:13" s="34" customFormat="1" ht="12.75">
      <c r="B278" s="17"/>
      <c r="C278" s="17"/>
      <c r="D278" s="43"/>
      <c r="E278" s="43"/>
      <c r="F278" s="17"/>
      <c r="G278" s="17"/>
      <c r="H278" s="17"/>
      <c r="I278" s="17"/>
      <c r="J278" s="17"/>
      <c r="K278" s="17"/>
      <c r="L278" s="17"/>
      <c r="M278" s="17"/>
    </row>
    <row r="279" spans="2:13" s="34" customFormat="1" ht="12.75">
      <c r="B279" s="17"/>
      <c r="C279" s="17"/>
      <c r="D279" s="43"/>
      <c r="E279" s="43"/>
      <c r="F279" s="17"/>
      <c r="G279" s="17"/>
      <c r="H279" s="17"/>
      <c r="I279" s="17"/>
      <c r="J279" s="17"/>
      <c r="K279" s="17"/>
      <c r="L279" s="17"/>
      <c r="M279" s="17"/>
    </row>
    <row r="280" spans="2:13" s="34" customFormat="1" ht="12.75">
      <c r="B280" s="17"/>
      <c r="C280" s="17"/>
      <c r="D280" s="43"/>
      <c r="E280" s="43"/>
      <c r="F280" s="17"/>
      <c r="G280" s="17"/>
      <c r="H280" s="17"/>
      <c r="I280" s="17"/>
      <c r="J280" s="17"/>
      <c r="K280" s="17"/>
      <c r="L280" s="17"/>
      <c r="M280" s="17"/>
    </row>
  </sheetData>
  <printOptions gridLines="1" horizontalCentered="1"/>
  <pageMargins left="0.5905511811023623" right="0.5905511811023623" top="0.7874015748031497" bottom="0.7874015748031497" header="0.5118110236220472" footer="0.5118110236220472"/>
  <pageSetup orientation="portrait" paperSize="9" scale="65" r:id="rId2"/>
  <headerFooter alignWithMargins="0">
    <oddHeader>&amp;C&amp;"Arial,Félkövér"&amp;14SZSZKE 2002. évi érem- és ponttáblázata</oddHeader>
    <oddFooter>&amp;L&amp;F - &amp;A&amp;C&amp;P/&amp;N. oldal&amp;RKészült: 2002.09.18.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Szilagyi</dc:creator>
  <cp:keywords/>
  <dc:description/>
  <cp:lastModifiedBy>Szilagyi</cp:lastModifiedBy>
  <cp:lastPrinted>2002-10-09T15:48:06Z</cp:lastPrinted>
  <dcterms:created xsi:type="dcterms:W3CDTF">2002-08-26T18:42:58Z</dcterms:created>
  <dcterms:modified xsi:type="dcterms:W3CDTF">2002-10-24T07:22:50Z</dcterms:modified>
  <cp:category/>
  <cp:version/>
  <cp:contentType/>
  <cp:contentStatus/>
</cp:coreProperties>
</file>